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 codeName="{00CF4601-37BD-836D-55AB-7E336CB4BC7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eview 2\LipidQC 9-3-17\"/>
    </mc:Choice>
  </mc:AlternateContent>
  <bookViews>
    <workbookView xWindow="0" yWindow="0" windowWidth="11844" windowHeight="8340"/>
  </bookViews>
  <sheets>
    <sheet name="Instructions" sheetId="59" r:id="rId1"/>
    <sheet name="Enter Values" sheetId="60" state="hidden" r:id="rId2"/>
    <sheet name="Results" sheetId="55" state="hidden" r:id="rId3"/>
    <sheet name="certlist" sheetId="5" state="hidden" r:id="rId4"/>
    <sheet name="consensus values" sheetId="1" state="hidden" r:id="rId5"/>
    <sheet name="Data Overview" sheetId="61" state="hidden" r:id="rId6"/>
    <sheet name="Summed Data" sheetId="62" state="hidden" r:id="rId7"/>
    <sheet name="Formulas" sheetId="63" state="hidden" r:id="rId8"/>
  </sheets>
  <functionGroups builtInGroupCount="18"/>
  <definedNames>
    <definedName name="_xlnm._FilterDatabase" localSheetId="3" hidden="1">certlist!$A$1:$E$53</definedName>
    <definedName name="_xlnm._FilterDatabase" localSheetId="4" hidden="1">'consensus values'!$A$1:$Q$319</definedName>
    <definedName name="plusminus">Formulas!$G$1</definedName>
    <definedName name="table1footnote1">Formulas!$G$3</definedName>
    <definedName name="table1footnote2">Formulas!$G$2</definedName>
  </definedNames>
  <calcPr calcId="162913"/>
</workbook>
</file>

<file path=xl/calcChain.xml><?xml version="1.0" encoding="utf-8"?>
<calcChain xmlns="http://schemas.openxmlformats.org/spreadsheetml/2006/main">
  <c r="L137" i="1" l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D2" i="63" l="1"/>
  <c r="A2" i="63" l="1"/>
  <c r="B2" i="63" l="1"/>
  <c r="G319" i="1" l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L2" i="1"/>
  <c r="K2" i="1"/>
  <c r="J2" i="1"/>
  <c r="G2" i="1"/>
  <c r="C2" i="63"/>
</calcChain>
</file>

<file path=xl/sharedStrings.xml><?xml version="1.0" encoding="utf-8"?>
<sst xmlns="http://schemas.openxmlformats.org/spreadsheetml/2006/main" count="1704" uniqueCount="422">
  <si>
    <t>SRM</t>
  </si>
  <si>
    <t>ID</t>
  </si>
  <si>
    <t>CertRef</t>
  </si>
  <si>
    <t>Value</t>
  </si>
  <si>
    <t>95low</t>
  </si>
  <si>
    <t>95high</t>
  </si>
  <si>
    <t>Measureand</t>
  </si>
  <si>
    <t>DateIssued</t>
  </si>
  <si>
    <t>UnitNumerator</t>
  </si>
  <si>
    <t>UnitDenominator</t>
  </si>
  <si>
    <t>Title</t>
  </si>
  <si>
    <t>Link to pdf</t>
  </si>
  <si>
    <t>https://www-s.nist.gov/srmors/certificates/view_certPDF.cfm?certificate=</t>
  </si>
  <si>
    <t>urines(many)</t>
  </si>
  <si>
    <t>levels 2 and 3 of 955c</t>
  </si>
  <si>
    <t>Certificate Date</t>
  </si>
  <si>
    <t>Comment</t>
  </si>
  <si>
    <t/>
  </si>
  <si>
    <t>k</t>
  </si>
  <si>
    <t>u</t>
  </si>
  <si>
    <t>Introduction</t>
  </si>
  <si>
    <t>-</t>
  </si>
  <si>
    <t>Please enable macros and content if necessary.</t>
  </si>
  <si>
    <t>Instructions</t>
  </si>
  <si>
    <t>Step 1</t>
  </si>
  <si>
    <t>Step 2</t>
  </si>
  <si>
    <t>Supplemental Information</t>
  </si>
  <si>
    <t>Inputs: Compound Name, By total carbons and double bonds</t>
  </si>
  <si>
    <t xml:space="preserve">Start with the acronym found in the worksheet for that lipid type </t>
  </si>
  <si>
    <t xml:space="preserve">Start with the the acronym found in the worksheet for that lipid type </t>
  </si>
  <si>
    <t>Then add a space, the total carbons and double bonds separated by a colon ":"</t>
  </si>
  <si>
    <t>Then add a space and a "P-" for plasmenyl ethers and "O-" for plasmanyl ethers</t>
  </si>
  <si>
    <t>Follow with the total carbons and double bonds separated by a colon ":"</t>
  </si>
  <si>
    <t>Inputs: Compound Name, By acyl constituents</t>
  </si>
  <si>
    <t>Start with the acronym found in the current worksheet (eg. TG, PC, PMe…)</t>
  </si>
  <si>
    <t>Follow with "(", and acyl chains, each denoted by total carbons and unsaturations</t>
  </si>
  <si>
    <t>Each acyl chain can be seperated by an "/" (known fatty acyl chain position)</t>
  </si>
  <si>
    <t>Each acyl chain can be seperated by an "_" (unknown fatty acyl chain position)</t>
  </si>
  <si>
    <t>Note that di- or tri-vinyl ether and ether linked lipids are not supported</t>
  </si>
  <si>
    <t>For public beta release under the NIST Software Disclaimer.</t>
  </si>
  <si>
    <t>Associated with [publication DOI: XXXXXXXXXXXX]</t>
  </si>
  <si>
    <t>Please refer questions, bug reports, or suggestions to authors at:</t>
  </si>
  <si>
    <t>candice.ulmer@nist.gov</t>
  </si>
  <si>
    <t xml:space="preserve">  Jeremy Koelmel</t>
  </si>
  <si>
    <t>jeremykoelmel@gmail.com</t>
  </si>
  <si>
    <t xml:space="preserve">  Jared M. Ragland</t>
  </si>
  <si>
    <t>jared.ragland@nist.gov</t>
  </si>
  <si>
    <t xml:space="preserve">  John Bowden, PhD</t>
  </si>
  <si>
    <t>john.bowden@nist.gov</t>
  </si>
  <si>
    <t>Material Name</t>
  </si>
  <si>
    <t>Material Number</t>
  </si>
  <si>
    <t xml:space="preserve">  Candice Ulmer, PhD</t>
  </si>
  <si>
    <t>Key</t>
  </si>
  <si>
    <t>CDCA</t>
  </si>
  <si>
    <t>CA</t>
  </si>
  <si>
    <t>DCA</t>
  </si>
  <si>
    <t>GCDCA</t>
  </si>
  <si>
    <t>GDCA</t>
  </si>
  <si>
    <t>GLCA</t>
  </si>
  <si>
    <t>GUDCA</t>
  </si>
  <si>
    <t>GCA</t>
  </si>
  <si>
    <t>LCA</t>
  </si>
  <si>
    <t>TCDCA</t>
  </si>
  <si>
    <t>TCA</t>
  </si>
  <si>
    <t>TDCA</t>
  </si>
  <si>
    <t>TLCA</t>
  </si>
  <si>
    <t>UDCA</t>
  </si>
  <si>
    <t>CE 14:0</t>
  </si>
  <si>
    <t>CE 15:0</t>
  </si>
  <si>
    <t>CE 16:0</t>
  </si>
  <si>
    <t>CE 16:1</t>
  </si>
  <si>
    <t>CE 16:2</t>
  </si>
  <si>
    <t>CE 17:1</t>
  </si>
  <si>
    <t>CE 18:0</t>
  </si>
  <si>
    <t>CE 18:1</t>
  </si>
  <si>
    <t>CE 18:2</t>
  </si>
  <si>
    <t>CE 18:3</t>
  </si>
  <si>
    <t>CE 20:3</t>
  </si>
  <si>
    <t>CE 20:4</t>
  </si>
  <si>
    <t>CE 20:5</t>
  </si>
  <si>
    <t>CE 22:5</t>
  </si>
  <si>
    <t>CE 22:6</t>
  </si>
  <si>
    <t>Cholesterol</t>
  </si>
  <si>
    <t>HexCer d34:1</t>
  </si>
  <si>
    <t>HexCer d36:1</t>
  </si>
  <si>
    <t>HexCer d40:1</t>
  </si>
  <si>
    <t>HexCer d42:1</t>
  </si>
  <si>
    <t>CER d34:1</t>
  </si>
  <si>
    <t>CER d36:1</t>
  </si>
  <si>
    <t>CER d38:1</t>
  </si>
  <si>
    <t>CER d40:1</t>
  </si>
  <si>
    <t>CER d40:2</t>
  </si>
  <si>
    <t>CER d41:1</t>
  </si>
  <si>
    <t>CER d42:1</t>
  </si>
  <si>
    <t>CER d42:2</t>
  </si>
  <si>
    <t>DAG 30:0</t>
  </si>
  <si>
    <t>DAG 34:1</t>
  </si>
  <si>
    <t>DAG 36:2</t>
  </si>
  <si>
    <t>DAG 36:3</t>
  </si>
  <si>
    <t>DAG 36:4</t>
  </si>
  <si>
    <t>FFA 16:0</t>
  </si>
  <si>
    <t>FFA 18:3</t>
  </si>
  <si>
    <t>FFA 20:4</t>
  </si>
  <si>
    <t>FFA 20:5</t>
  </si>
  <si>
    <t>FFA 22:6</t>
  </si>
  <si>
    <t>12-HETE</t>
  </si>
  <si>
    <t>15-HETE</t>
  </si>
  <si>
    <t>5-HETE</t>
  </si>
  <si>
    <t>LPC 14:0</t>
  </si>
  <si>
    <t>LPC 15:0</t>
  </si>
  <si>
    <t>LPC 16:0</t>
  </si>
  <si>
    <t>LPC O-16:0</t>
  </si>
  <si>
    <t>LPC P-16:0</t>
  </si>
  <si>
    <t>LPC 16:1</t>
  </si>
  <si>
    <t>LPC 17:0</t>
  </si>
  <si>
    <t>LPC 17:1</t>
  </si>
  <si>
    <t>LPC 18:0</t>
  </si>
  <si>
    <t>LPC O-18:0</t>
  </si>
  <si>
    <t>LPC 18:1</t>
  </si>
  <si>
    <t>LPC 18:2</t>
  </si>
  <si>
    <t>LPC 18:3</t>
  </si>
  <si>
    <t>LPC 20:0</t>
  </si>
  <si>
    <t>LPC 20:1</t>
  </si>
  <si>
    <t>LPC 20:2</t>
  </si>
  <si>
    <t>LPC 20:3</t>
  </si>
  <si>
    <t>LPC 20:4</t>
  </si>
  <si>
    <t>LPC 20:5</t>
  </si>
  <si>
    <t>LPC 22:0</t>
  </si>
  <si>
    <t>LPC 22:1</t>
  </si>
  <si>
    <t>LPC 22:4</t>
  </si>
  <si>
    <t>LPC 22:5</t>
  </si>
  <si>
    <t>LPC 22:6</t>
  </si>
  <si>
    <t>LPC 24:0</t>
  </si>
  <si>
    <t>LPE 16:0</t>
  </si>
  <si>
    <t>LPE 18:0</t>
  </si>
  <si>
    <t>LPE 18:1</t>
  </si>
  <si>
    <t>LPE 18:2</t>
  </si>
  <si>
    <t>LPE 20:4</t>
  </si>
  <si>
    <t>LPE 22:6</t>
  </si>
  <si>
    <t>PC 30:0</t>
  </si>
  <si>
    <t>PC O-30:0/29:0</t>
  </si>
  <si>
    <t>PC O-30:1/P-30:0</t>
  </si>
  <si>
    <t>PC 32:0</t>
  </si>
  <si>
    <t>PC O-32:0/31:0</t>
  </si>
  <si>
    <t>PC 32:1</t>
  </si>
  <si>
    <t>PC O-32:1/P-32:0/31:1</t>
  </si>
  <si>
    <t>PC O-32:2/P-32:1/31:2</t>
  </si>
  <si>
    <t>PC 32:3</t>
  </si>
  <si>
    <t>PC P-33:1/32:2</t>
  </si>
  <si>
    <t>PC 34:0</t>
  </si>
  <si>
    <t>PC O-34:0/33:0</t>
  </si>
  <si>
    <t>PC 34:1</t>
  </si>
  <si>
    <t>PC O-34:1/P-34:0/33:1</t>
  </si>
  <si>
    <t>PC O-34:2/P-34:1/33:2</t>
  </si>
  <si>
    <t>PC O-34:3/P-34:2/33:3</t>
  </si>
  <si>
    <t>PC P-35:1/34:2</t>
  </si>
  <si>
    <t>PC P-35:2/34:3</t>
  </si>
  <si>
    <t>PC O-35:4/34:4</t>
  </si>
  <si>
    <t>PC 34:5</t>
  </si>
  <si>
    <t>PC 36:1</t>
  </si>
  <si>
    <t>PC O-36:1/P-36:0/35:1</t>
  </si>
  <si>
    <t>PC 36:2</t>
  </si>
  <si>
    <t>PC O-36:2/P-36:1/35:2</t>
  </si>
  <si>
    <t>PC 36:3</t>
  </si>
  <si>
    <t>PC O-36:3/P-36:2/35:3</t>
  </si>
  <si>
    <t>PC 36:4</t>
  </si>
  <si>
    <t>PC O-36:4/P-36:3/35:4</t>
  </si>
  <si>
    <t>PC 36:5</t>
  </si>
  <si>
    <t>PC O-36:5/P-36:4/35:5</t>
  </si>
  <si>
    <t>PC P-36:5/35:6</t>
  </si>
  <si>
    <t>PC 36:6</t>
  </si>
  <si>
    <t>PC 38:2</t>
  </si>
  <si>
    <t>PC O-38:2/37:2</t>
  </si>
  <si>
    <t>PC 38:3</t>
  </si>
  <si>
    <t>PC O-38:3/P-38:2/37:3</t>
  </si>
  <si>
    <t>PC 38:4</t>
  </si>
  <si>
    <t>PC O-38:4/P-38:3/37:4</t>
  </si>
  <si>
    <t>PC 38:5</t>
  </si>
  <si>
    <t>PC O-38:5/P-38:4/37:5</t>
  </si>
  <si>
    <t>PC 38:6</t>
  </si>
  <si>
    <t>PC O-38:6/P-38:5/37:6</t>
  </si>
  <si>
    <t>PC P-38:6/36:0</t>
  </si>
  <si>
    <t>PC 40:4</t>
  </si>
  <si>
    <t>PC O-40:2/P-40:1</t>
  </si>
  <si>
    <t>PC O-40:4/P-40:3/39:4</t>
  </si>
  <si>
    <t>PC 40:5</t>
  </si>
  <si>
    <t>PC O-40:5/P-40:4/39:5</t>
  </si>
  <si>
    <t>PC 40:6</t>
  </si>
  <si>
    <t>PC 40:7</t>
  </si>
  <si>
    <t>PC O-40:7/P-40:6/39:7</t>
  </si>
  <si>
    <t>PC 40:8</t>
  </si>
  <si>
    <t>PC O-42:5/P-42:4</t>
  </si>
  <si>
    <t>PE 32:1</t>
  </si>
  <si>
    <t>PE 34:1</t>
  </si>
  <si>
    <t>PE 34:2</t>
  </si>
  <si>
    <t>PE O-34:2/P-34:1</t>
  </si>
  <si>
    <t>PE O-34:3/P-34:2</t>
  </si>
  <si>
    <t>PE 36:0</t>
  </si>
  <si>
    <t>PE 36:1</t>
  </si>
  <si>
    <t>PE 36:2</t>
  </si>
  <si>
    <t>PE O-36:2/P-36:1/35:2</t>
  </si>
  <si>
    <t>PE 36:3</t>
  </si>
  <si>
    <t>PE O-36:3/P-36:2/35:3</t>
  </si>
  <si>
    <t>PE 36:4</t>
  </si>
  <si>
    <t>PE O-36:4/P-36:3</t>
  </si>
  <si>
    <t>PE O-36:5/P-36:4</t>
  </si>
  <si>
    <t>PE 38:3</t>
  </si>
  <si>
    <t>PE 38:4</t>
  </si>
  <si>
    <t>PE O-38:4/P-38:3/37:4</t>
  </si>
  <si>
    <t>PE 38:5</t>
  </si>
  <si>
    <t>PE O-38:5/P-38:4</t>
  </si>
  <si>
    <t>PE 38:6</t>
  </si>
  <si>
    <t>PE O-38:6/P-38:5</t>
  </si>
  <si>
    <t>PE O-38:7/P-38:6</t>
  </si>
  <si>
    <t>PE 40:4</t>
  </si>
  <si>
    <t>PE 40:5</t>
  </si>
  <si>
    <t>PE 40:6</t>
  </si>
  <si>
    <t>PE O-40:6/P-40:5/39:6</t>
  </si>
  <si>
    <t>PE 40:7</t>
  </si>
  <si>
    <t>PE O-40:7/P-40:6/39:7</t>
  </si>
  <si>
    <t>PI 32:1</t>
  </si>
  <si>
    <t>PI 34:1</t>
  </si>
  <si>
    <t>PI 34:2</t>
  </si>
  <si>
    <t>PI 36:1</t>
  </si>
  <si>
    <t>PI 36:2</t>
  </si>
  <si>
    <t>PI 36:3</t>
  </si>
  <si>
    <t>PI 36:4</t>
  </si>
  <si>
    <t>PI 38:3</t>
  </si>
  <si>
    <t>PI 38:4</t>
  </si>
  <si>
    <t>PI 38:5</t>
  </si>
  <si>
    <t>PI 38:6</t>
  </si>
  <si>
    <t>PI 40:4</t>
  </si>
  <si>
    <t>PI 40:6</t>
  </si>
  <si>
    <t>PG 36:2</t>
  </si>
  <si>
    <t>SM d31:1</t>
  </si>
  <si>
    <t>SM d32:1</t>
  </si>
  <si>
    <t>SM d32:2</t>
  </si>
  <si>
    <t>SM d33:1</t>
  </si>
  <si>
    <t>SM d34:0</t>
  </si>
  <si>
    <t>SM d34:1</t>
  </si>
  <si>
    <t>SM d34:2</t>
  </si>
  <si>
    <t>SM d35:1</t>
  </si>
  <si>
    <t>SM d35:2</t>
  </si>
  <si>
    <t>SM d36:0</t>
  </si>
  <si>
    <t>SM d36:1</t>
  </si>
  <si>
    <t>SM d36:2</t>
  </si>
  <si>
    <t>SM d36:3</t>
  </si>
  <si>
    <t>SM d37:1</t>
  </si>
  <si>
    <t>SM d38:1</t>
  </si>
  <si>
    <t>SM d38:2</t>
  </si>
  <si>
    <t>SM d38:3</t>
  </si>
  <si>
    <t>SM d39:1</t>
  </si>
  <si>
    <t>SM d39:2</t>
  </si>
  <si>
    <t>SM d40:1</t>
  </si>
  <si>
    <t>SM d40:2</t>
  </si>
  <si>
    <t>SM d40:3</t>
  </si>
  <si>
    <t>SM d41:1</t>
  </si>
  <si>
    <t>SM d41:2</t>
  </si>
  <si>
    <t>SM d41:3</t>
  </si>
  <si>
    <t>SM d42:1</t>
  </si>
  <si>
    <t>SM d42:2</t>
  </si>
  <si>
    <t>SM d42:3</t>
  </si>
  <si>
    <t>SM d43:2</t>
  </si>
  <si>
    <t>SM d44:2</t>
  </si>
  <si>
    <t>TAG 46:2</t>
  </si>
  <si>
    <t>TAG 48:0</t>
  </si>
  <si>
    <t>TAG 48:1</t>
  </si>
  <si>
    <t>TAG 48:2</t>
  </si>
  <si>
    <t>TAG 48:4</t>
  </si>
  <si>
    <t>TAG 49:1</t>
  </si>
  <si>
    <t>TAG 49:2</t>
  </si>
  <si>
    <t>TAG 50:0</t>
  </si>
  <si>
    <t>TAG 50:1</t>
  </si>
  <si>
    <t>TAG 50:2</t>
  </si>
  <si>
    <t>TAG 50:3</t>
  </si>
  <si>
    <t>TAG 50:4</t>
  </si>
  <si>
    <t>TAG 50:5</t>
  </si>
  <si>
    <t>TAG 51:1</t>
  </si>
  <si>
    <t>TAG 51:2</t>
  </si>
  <si>
    <t>TAG 51:3</t>
  </si>
  <si>
    <t>TAG 52:1</t>
  </si>
  <si>
    <t>TAG 52:2</t>
  </si>
  <si>
    <t>TAG 52:3</t>
  </si>
  <si>
    <t>TAG 52:4</t>
  </si>
  <si>
    <t>TAG 52:5</t>
  </si>
  <si>
    <t>TAG 52:6</t>
  </si>
  <si>
    <t>TAG 52:7</t>
  </si>
  <si>
    <t>TAG 53:2</t>
  </si>
  <si>
    <t>TAG 53:3</t>
  </si>
  <si>
    <t>TAG 53:4</t>
  </si>
  <si>
    <t>TAG 54:1</t>
  </si>
  <si>
    <t>TAG 54:2</t>
  </si>
  <si>
    <t>TAG 54:3</t>
  </si>
  <si>
    <t>TAG 54:4</t>
  </si>
  <si>
    <t>TAG 54:5</t>
  </si>
  <si>
    <t>TAG 54:6</t>
  </si>
  <si>
    <t>TAG 54:7</t>
  </si>
  <si>
    <t>TAG 56:2</t>
  </si>
  <si>
    <t>TAG 56:3</t>
  </si>
  <si>
    <t>TAG 56:4</t>
  </si>
  <si>
    <t>TAG 56:5</t>
  </si>
  <si>
    <t>TAG 56:7</t>
  </si>
  <si>
    <t>TAG 56:9</t>
  </si>
  <si>
    <t>TAG 58:7</t>
  </si>
  <si>
    <t>TAG 58:8</t>
  </si>
  <si>
    <t>TAG 58:9</t>
  </si>
  <si>
    <t>CE 22:0</t>
  </si>
  <si>
    <t>CE 24:0</t>
  </si>
  <si>
    <t>CE 24:1</t>
  </si>
  <si>
    <t>Total Cholesterol</t>
  </si>
  <si>
    <t>HexCer 38:1</t>
  </si>
  <si>
    <t>CER d16:0</t>
  </si>
  <si>
    <t>CER d20:0</t>
  </si>
  <si>
    <t>CER d24:0</t>
  </si>
  <si>
    <t>CER d39:1</t>
  </si>
  <si>
    <t>DAG 40:4</t>
  </si>
  <si>
    <t>FFA 17:0</t>
  </si>
  <si>
    <t>FFA 17:1</t>
  </si>
  <si>
    <t>FFA 20:1</t>
  </si>
  <si>
    <t>LPC O-18:1</t>
  </si>
  <si>
    <t>LPC O-20:0</t>
  </si>
  <si>
    <t>LPC 24:1</t>
  </si>
  <si>
    <t>LPC 26:0</t>
  </si>
  <si>
    <t>PC 28:0</t>
  </si>
  <si>
    <t>PC O-42:6/P-42:5</t>
  </si>
  <si>
    <t>PC O-42:7</t>
  </si>
  <si>
    <t>PC O-44:5/P-44:4</t>
  </si>
  <si>
    <t>PE 34:3</t>
  </si>
  <si>
    <t>PE 35:1</t>
  </si>
  <si>
    <t>PG 34:2</t>
  </si>
  <si>
    <t>PG 36:3</t>
  </si>
  <si>
    <t>PS 38:1</t>
  </si>
  <si>
    <t>PS 38:2</t>
  </si>
  <si>
    <t>SM d35:0</t>
  </si>
  <si>
    <t>SM d42:5</t>
  </si>
  <si>
    <t>TAG 44:3</t>
  </si>
  <si>
    <t>TAG 47:2</t>
  </si>
  <si>
    <t>TAG 49:0</t>
  </si>
  <si>
    <t>TAG 54:8</t>
  </si>
  <si>
    <t>TAG 55:3</t>
  </si>
  <si>
    <t>TAG 58:11</t>
  </si>
  <si>
    <t xml:space="preserve">TAG 58:3 </t>
  </si>
  <si>
    <t>11,12-DiHETrE</t>
  </si>
  <si>
    <t>11-HDoHE</t>
  </si>
  <si>
    <t>12-HHTrE</t>
  </si>
  <si>
    <t>13-HOTrE</t>
  </si>
  <si>
    <t>14-HDoHE</t>
  </si>
  <si>
    <t>17-HDoHE</t>
  </si>
  <si>
    <t>18-HEPE</t>
  </si>
  <si>
    <t>20-HETE</t>
  </si>
  <si>
    <t>5,6-EET</t>
  </si>
  <si>
    <t>5-HEPE</t>
  </si>
  <si>
    <t>8-HETE</t>
  </si>
  <si>
    <t>8-HETrE</t>
  </si>
  <si>
    <t>9,10-DiHOME</t>
  </si>
  <si>
    <t>9-HEPE</t>
  </si>
  <si>
    <t>9-HETE</t>
  </si>
  <si>
    <t>9-HODE</t>
  </si>
  <si>
    <t>PGE2</t>
  </si>
  <si>
    <t>Metabolites in Frozen Human Plasma</t>
  </si>
  <si>
    <t>nmol</t>
  </si>
  <si>
    <t>mL</t>
  </si>
  <si>
    <t>NumLabs</t>
  </si>
  <si>
    <t>ExpandedUncertainty</t>
  </si>
  <si>
    <t>Lipid Name</t>
  </si>
  <si>
    <t>https://www-s.nist.gov/m-srmors/certificates/1950.pdf</t>
  </si>
  <si>
    <t>Concentrations</t>
  </si>
  <si>
    <t>Class</t>
  </si>
  <si>
    <t>Sum Composition</t>
  </si>
  <si>
    <t>SRM 1950 - "Metabolites in Frozen Human Plasma"</t>
  </si>
  <si>
    <t>Step 3</t>
  </si>
  <si>
    <t>Step 4</t>
  </si>
  <si>
    <t>LipidQC</t>
  </si>
  <si>
    <t>One or two tails</t>
  </si>
  <si>
    <t>TG</t>
  </si>
  <si>
    <t>Sphingolipids</t>
  </si>
  <si>
    <t>Any values changed after initial entry will update throughout LipidQC.</t>
  </si>
  <si>
    <t xml:space="preserve">  Christina M. Jones</t>
  </si>
  <si>
    <t>christina.jones@noaa.gov</t>
  </si>
  <si>
    <t>Inputs: Isobaric Species (Not Supported)</t>
  </si>
  <si>
    <t>Input Lipid Species</t>
  </si>
  <si>
    <t>Inputs: Ether-Linked Lipids (By total carbons and double bonds)</t>
  </si>
  <si>
    <t>Inputs: Ether-Linked Lipids (By acyl constituents)</t>
  </si>
  <si>
    <t>Save a copy of this workbook with a meaningful name (automatic). Overwriting the original file is possible but not recommended.</t>
  </si>
  <si>
    <t>Submit only one lipid species per entry (no isobaric entries).</t>
  </si>
  <si>
    <t>Version 1.0</t>
  </si>
  <si>
    <t>CoefficientOfDispersion(%)</t>
  </si>
  <si>
    <t>Submit only one lipid species per entry.</t>
  </si>
  <si>
    <t>Each acyl chain can be seperated by an "/" or "_" for known or unknown fatty acyl 
  chain positions</t>
  </si>
  <si>
    <t>PE O-40:5/P-40:4/39:5</t>
  </si>
  <si>
    <t>StandardUncertainty</t>
  </si>
  <si>
    <t>Select the material against which to compare your values.</t>
  </si>
  <si>
    <t>This tool produces a result table and "landing strip" style control plot comparing experimental results with the NIST interlaboratory consensus means for the chosen material.</t>
  </si>
  <si>
    <r>
      <t xml:space="preserve">Data should be formatted as a standard data table with lipid species as </t>
    </r>
    <r>
      <rPr>
        <i/>
        <sz val="10.5"/>
        <color theme="1"/>
        <rFont val="Calibri"/>
        <family val="2"/>
        <scheme val="minor"/>
      </rPr>
      <t>rows</t>
    </r>
    <r>
      <rPr>
        <sz val="10.5"/>
        <color theme="1"/>
        <rFont val="Calibri"/>
        <family val="2"/>
        <scheme val="minor"/>
      </rPr>
      <t xml:space="preserve"> and samples/replicates as </t>
    </r>
    <r>
      <rPr>
        <i/>
        <sz val="10.5"/>
        <color theme="1"/>
        <rFont val="Calibri"/>
        <family val="2"/>
        <scheme val="minor"/>
      </rPr>
      <t>columns</t>
    </r>
    <r>
      <rPr>
        <sz val="10.5"/>
        <color theme="1"/>
        <rFont val="Calibri"/>
        <family val="2"/>
        <scheme val="minor"/>
      </rPr>
      <t>.</t>
    </r>
  </si>
  <si>
    <r>
      <t>Report measurements for all analytes in (</t>
    </r>
    <r>
      <rPr>
        <b/>
        <sz val="10.5"/>
        <color theme="1"/>
        <rFont val="Calibri"/>
        <family val="2"/>
        <scheme val="minor"/>
      </rPr>
      <t>nmol/mL</t>
    </r>
    <r>
      <rPr>
        <sz val="10.5"/>
        <color theme="1"/>
        <rFont val="Calibri"/>
        <family val="2"/>
        <scheme val="minor"/>
      </rPr>
      <t>).</t>
    </r>
  </si>
  <si>
    <r>
      <rPr>
        <sz val="8"/>
        <color rgb="FFFF0000"/>
        <rFont val="Calibri"/>
        <family val="2"/>
        <scheme val="minor"/>
      </rPr>
      <t xml:space="preserve">           </t>
    </r>
    <r>
      <rPr>
        <u/>
        <sz val="8"/>
        <color rgb="FFFF0000"/>
        <rFont val="Calibri"/>
        <family val="2"/>
        <scheme val="minor"/>
      </rPr>
      <t>See additional details in Supplemental Information below.</t>
    </r>
  </si>
  <si>
    <r>
      <rPr>
        <b/>
        <sz val="10.5"/>
        <color theme="1"/>
        <rFont val="Calibri"/>
        <family val="2"/>
        <scheme val="minor"/>
      </rPr>
      <t>For example</t>
    </r>
    <r>
      <rPr>
        <sz val="10.5"/>
        <color theme="1"/>
        <rFont val="Calibri"/>
        <family val="2"/>
        <scheme val="minor"/>
      </rPr>
      <t>: MG 18:0, PC 34:1, PE 34:2, TG 62:4, etc.</t>
    </r>
  </si>
  <si>
    <r>
      <rPr>
        <b/>
        <sz val="10.5"/>
        <color theme="1"/>
        <rFont val="Calibri"/>
        <family val="2"/>
        <scheme val="minor"/>
      </rPr>
      <t>For example</t>
    </r>
    <r>
      <rPr>
        <sz val="10.5"/>
        <color theme="1"/>
        <rFont val="Calibri"/>
        <family val="2"/>
        <scheme val="minor"/>
      </rPr>
      <t>: PC(18:0/16:0), PE(20:0_22:6), TG(16:0_18:1_20:1)</t>
    </r>
  </si>
  <si>
    <r>
      <rPr>
        <b/>
        <sz val="10.5"/>
        <color theme="1"/>
        <rFont val="Calibri"/>
        <family val="2"/>
        <scheme val="minor"/>
      </rPr>
      <t>For example</t>
    </r>
    <r>
      <rPr>
        <sz val="10.5"/>
        <color theme="1"/>
        <rFont val="Calibri"/>
        <family val="2"/>
        <scheme val="minor"/>
      </rPr>
      <t>: MG P-18:0, PC O-34:1, PE P-34:2, TG P-62:4, etc.</t>
    </r>
  </si>
  <si>
    <r>
      <t>F</t>
    </r>
    <r>
      <rPr>
        <b/>
        <sz val="10.5"/>
        <color theme="1"/>
        <rFont val="Calibri"/>
        <family val="2"/>
        <scheme val="minor"/>
      </rPr>
      <t>or example</t>
    </r>
    <r>
      <rPr>
        <sz val="10.5"/>
        <color theme="1"/>
        <rFont val="Calibri"/>
        <family val="2"/>
        <scheme val="minor"/>
      </rPr>
      <t>: PC(P-16:0_18:0), PE(O-16:1/18:2), TG(O-16:0_18:1_18:3)</t>
    </r>
  </si>
  <si>
    <r>
      <rPr>
        <b/>
        <sz val="10.5"/>
        <color theme="1"/>
        <rFont val="Calibri"/>
        <family val="2"/>
        <scheme val="minor"/>
      </rPr>
      <t xml:space="preserve">Accepted:            </t>
    </r>
    <r>
      <rPr>
        <sz val="10.5"/>
        <color theme="1"/>
        <rFont val="Calibri"/>
        <family val="2"/>
        <scheme val="minor"/>
      </rPr>
      <t>PC O-40:7, PC P-40:6, PC 39:7 (separate entries)</t>
    </r>
  </si>
  <si>
    <r>
      <rPr>
        <b/>
        <sz val="10.5"/>
        <color rgb="FFFF0000"/>
        <rFont val="Calibri"/>
        <family val="2"/>
        <scheme val="minor"/>
      </rPr>
      <t>Not Supported</t>
    </r>
    <r>
      <rPr>
        <sz val="10.5"/>
        <color rgb="FFFF0000"/>
        <rFont val="Calibri"/>
        <family val="2"/>
        <scheme val="minor"/>
      </rPr>
      <t>:</t>
    </r>
    <r>
      <rPr>
        <sz val="10.5"/>
        <color theme="1"/>
        <rFont val="Calibri"/>
        <family val="2"/>
        <scheme val="minor"/>
      </rPr>
      <t xml:space="preserve"> PC O-40:7/PC P-40:6 (single entry)</t>
    </r>
  </si>
  <si>
    <r>
      <t xml:space="preserve">  Input Concentration (nmol/mL)                </t>
    </r>
    <r>
      <rPr>
        <b/>
        <i/>
        <sz val="11"/>
        <color rgb="FFFFFF00"/>
        <rFont val="Arial"/>
        <family val="2"/>
      </rPr>
      <t>Be sure to include appropriate headers for replicates in the row below (e.g., Sample 1, Sample 2, Sample 3)</t>
    </r>
  </si>
  <si>
    <t>Concentrations (nmol/mL)</t>
  </si>
  <si>
    <t>TLCA-S</t>
  </si>
  <si>
    <t>MCA</t>
  </si>
  <si>
    <t>dhS1P</t>
  </si>
  <si>
    <t>S1P</t>
  </si>
  <si>
    <t>12,13-DiHOME</t>
  </si>
  <si>
    <t>12,13-EpOME</t>
  </si>
  <si>
    <t>9-OxoODE</t>
  </si>
  <si>
    <t>CerOH d16:0</t>
  </si>
  <si>
    <t>CerOH d22:0</t>
  </si>
  <si>
    <t>CerOH d24:0</t>
  </si>
  <si>
    <t>CerOH d24:1</t>
  </si>
  <si>
    <t>The first acyl chain should start with a "P-" for plasmenyl ether-linked lipid species and "O-" for 
  plasmanyl ether-linked lipid species</t>
  </si>
  <si>
    <t>±</t>
  </si>
  <si>
    <r>
      <t xml:space="preserve">** Consensus mean </t>
    </r>
    <r>
      <rPr>
        <sz val="11"/>
        <color theme="1"/>
        <rFont val="Calibri"/>
        <family val="2"/>
      </rPr>
      <t xml:space="preserve">± </t>
    </r>
    <r>
      <rPr>
        <sz val="11"/>
        <color theme="1"/>
        <rFont val="Calibri"/>
        <family val="2"/>
        <scheme val="minor"/>
      </rPr>
      <t>standard uncertainty.</t>
    </r>
  </si>
  <si>
    <r>
      <t xml:space="preserve">* Measurement mean </t>
    </r>
    <r>
      <rPr>
        <sz val="11"/>
        <rFont val="Calibri"/>
        <family val="2"/>
      </rPr>
      <t>±</t>
    </r>
    <r>
      <rPr>
        <sz val="11"/>
        <rFont val="Calibri"/>
        <family val="2"/>
        <scheme val="minor"/>
      </rPr>
      <t xml:space="preserve"> 1 standard deviation.</t>
    </r>
  </si>
  <si>
    <t>v1.0.20170809</t>
  </si>
  <si>
    <t>Last Updated 09 August 2017</t>
  </si>
  <si>
    <r>
      <t xml:space="preserve">A community data tool to support lipidomics data workflows and compare experimental concentrations against the consensus means (nmol/mL) from the NIST Lipidomics Interlaboratory Study for lipid species present in </t>
    </r>
    <r>
      <rPr>
        <b/>
        <sz val="10"/>
        <color theme="1"/>
        <rFont val="Arial"/>
        <family val="2"/>
      </rPr>
      <t>NIST SRM 1950</t>
    </r>
    <r>
      <rPr>
        <sz val="10"/>
        <color theme="1"/>
        <rFont val="Arial"/>
        <family val="2"/>
      </rPr>
      <t xml:space="preserve"> - "Metabolites in Frozen Human Plasma"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</si>
</sst>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rgb="FFFFFF00"/>
      <name val="Arial"/>
      <family val="2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20"/>
      <color theme="3"/>
      <name val="Arial Black"/>
      <family val="2"/>
    </font>
    <font>
      <b/>
      <sz val="20"/>
      <color rgb="FF44546A"/>
      <name val="Arial Black"/>
      <family val="2"/>
    </font>
    <font>
      <b/>
      <sz val="14"/>
      <color rgb="FF44546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164" fontId="0" fillId="0" borderId="0" xfId="0" applyNumberFormat="1"/>
    <xf numFmtId="2" fontId="0" fillId="0" borderId="0" xfId="0" applyNumberFormat="1"/>
    <xf numFmtId="49" fontId="0" fillId="0" borderId="0" xfId="0" applyNumberFormat="1"/>
    <xf numFmtId="0" fontId="0" fillId="0" borderId="0" xfId="0" quotePrefix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Border="1" applyAlignment="1"/>
    <xf numFmtId="14" fontId="3" fillId="0" borderId="0" xfId="0" applyNumberFormat="1" applyFont="1" applyBorder="1" applyAlignment="1"/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quotePrefix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0" fontId="0" fillId="0" borderId="9" xfId="0" applyFill="1" applyBorder="1" applyAlignment="1">
      <alignment wrapText="1"/>
    </xf>
    <xf numFmtId="0" fontId="4" fillId="0" borderId="9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4" fillId="3" borderId="1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wrapText="1"/>
    </xf>
    <xf numFmtId="0" fontId="14" fillId="3" borderId="3" xfId="0" applyFont="1" applyFill="1" applyBorder="1"/>
    <xf numFmtId="0" fontId="14" fillId="3" borderId="0" xfId="0" applyFont="1" applyFill="1"/>
    <xf numFmtId="0" fontId="14" fillId="3" borderId="3" xfId="0" applyFont="1" applyFill="1" applyBorder="1" applyAlignment="1">
      <alignment vertical="center"/>
    </xf>
    <xf numFmtId="0" fontId="14" fillId="3" borderId="0" xfId="0" applyFont="1" applyFill="1" applyAlignment="1"/>
    <xf numFmtId="0" fontId="14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0" xfId="0" applyFont="1" applyFill="1"/>
    <xf numFmtId="0" fontId="0" fillId="0" borderId="0" xfId="0" applyFill="1" applyAlignment="1">
      <alignment wrapText="1"/>
    </xf>
    <xf numFmtId="49" fontId="17" fillId="0" borderId="11" xfId="0" applyNumberFormat="1" applyFont="1" applyFill="1" applyBorder="1" applyAlignment="1">
      <alignment horizontal="right" vertical="top" wrapText="1"/>
    </xf>
    <xf numFmtId="0" fontId="18" fillId="0" borderId="0" xfId="0" quotePrefix="1" applyFont="1" applyFill="1" applyAlignment="1">
      <alignment horizontal="right"/>
    </xf>
    <xf numFmtId="0" fontId="14" fillId="0" borderId="3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9" xfId="0" applyFill="1" applyBorder="1"/>
    <xf numFmtId="1" fontId="0" fillId="0" borderId="0" xfId="0" applyNumberFormat="1"/>
    <xf numFmtId="0" fontId="25" fillId="0" borderId="8" xfId="0" applyFont="1" applyFill="1" applyBorder="1"/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/>
    <xf numFmtId="0" fontId="25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wrapText="1"/>
    </xf>
    <xf numFmtId="0" fontId="19" fillId="2" borderId="13" xfId="0" applyNumberFormat="1" applyFont="1" applyFill="1" applyBorder="1" applyAlignment="1">
      <alignment horizontal="center"/>
    </xf>
    <xf numFmtId="0" fontId="14" fillId="5" borderId="16" xfId="0" applyNumberFormat="1" applyFont="1" applyFill="1" applyBorder="1" applyAlignment="1">
      <alignment horizontal="center" vertical="center"/>
    </xf>
    <xf numFmtId="0" fontId="14" fillId="6" borderId="19" xfId="0" applyNumberFormat="1" applyFont="1" applyFill="1" applyBorder="1" applyAlignment="1">
      <alignment horizontal="center" wrapText="1"/>
    </xf>
    <xf numFmtId="0" fontId="14" fillId="6" borderId="17" xfId="0" applyNumberFormat="1" applyFont="1" applyFill="1" applyBorder="1" applyAlignment="1">
      <alignment horizontal="center" wrapText="1"/>
    </xf>
    <xf numFmtId="0" fontId="14" fillId="6" borderId="17" xfId="0" applyNumberFormat="1" applyFont="1" applyFill="1" applyBorder="1" applyAlignment="1">
      <alignment horizontal="center"/>
    </xf>
    <xf numFmtId="0" fontId="14" fillId="6" borderId="18" xfId="0" applyNumberFormat="1" applyFont="1" applyFill="1" applyBorder="1" applyAlignment="1">
      <alignment horizontal="center"/>
    </xf>
    <xf numFmtId="0" fontId="14" fillId="3" borderId="20" xfId="0" applyNumberFormat="1" applyFont="1" applyFill="1" applyBorder="1" applyAlignment="1"/>
    <xf numFmtId="0" fontId="14" fillId="3" borderId="0" xfId="0" applyNumberFormat="1" applyFont="1" applyFill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16" fillId="0" borderId="0" xfId="0" applyNumberFormat="1" applyFont="1"/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5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25" fillId="0" borderId="10" xfId="0" applyFont="1" applyFill="1" applyBorder="1" applyAlignment="1"/>
    <xf numFmtId="0" fontId="25" fillId="0" borderId="1" xfId="0" applyFont="1" applyFill="1" applyBorder="1" applyAlignment="1"/>
    <xf numFmtId="0" fontId="25" fillId="0" borderId="11" xfId="0" applyFont="1" applyFill="1" applyBorder="1" applyAlignment="1"/>
    <xf numFmtId="0" fontId="25" fillId="0" borderId="8" xfId="0" applyFont="1" applyFill="1" applyBorder="1" applyAlignment="1"/>
    <xf numFmtId="0" fontId="25" fillId="0" borderId="0" xfId="0" applyFont="1" applyFill="1" applyBorder="1" applyAlignment="1"/>
    <xf numFmtId="0" fontId="25" fillId="0" borderId="9" xfId="0" applyFont="1" applyFill="1" applyBorder="1" applyAlignment="1"/>
    <xf numFmtId="0" fontId="25" fillId="0" borderId="5" xfId="0" applyFont="1" applyFill="1" applyBorder="1" applyAlignment="1"/>
    <xf numFmtId="0" fontId="25" fillId="0" borderId="6" xfId="0" applyFont="1" applyFill="1" applyBorder="1" applyAlignment="1"/>
    <xf numFmtId="0" fontId="25" fillId="0" borderId="7" xfId="0" applyFont="1" applyFill="1" applyBorder="1" applyAlignment="1"/>
    <xf numFmtId="0" fontId="9" fillId="4" borderId="2" xfId="0" applyFont="1" applyFill="1" applyBorder="1" applyAlignment="1"/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25" fillId="0" borderId="8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25" fillId="0" borderId="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26" fillId="0" borderId="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0" fontId="30" fillId="0" borderId="1" xfId="1" applyFont="1" applyFill="1" applyBorder="1" applyAlignment="1">
      <alignment horizontal="left" wrapText="1" indent="5"/>
    </xf>
    <xf numFmtId="0" fontId="12" fillId="2" borderId="2" xfId="1" applyFont="1" applyFill="1" applyBorder="1" applyAlignment="1"/>
    <xf numFmtId="0" fontId="12" fillId="2" borderId="3" xfId="1" applyFont="1" applyFill="1" applyBorder="1" applyAlignment="1"/>
    <xf numFmtId="0" fontId="12" fillId="2" borderId="4" xfId="1" applyFont="1" applyFill="1" applyBorder="1" applyAlignment="1"/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13" fillId="0" borderId="8" xfId="0" applyFont="1" applyFill="1" applyBorder="1" applyAlignment="1"/>
    <xf numFmtId="0" fontId="13" fillId="0" borderId="0" xfId="0" applyFont="1" applyFill="1" applyBorder="1" applyAlignment="1"/>
    <xf numFmtId="0" fontId="13" fillId="0" borderId="9" xfId="0" applyFont="1" applyFill="1" applyBorder="1" applyAlignment="1"/>
    <xf numFmtId="0" fontId="30" fillId="0" borderId="0" xfId="1" applyFont="1" applyFill="1" applyBorder="1" applyAlignment="1">
      <alignment horizontal="left" wrapText="1" indent="5"/>
    </xf>
    <xf numFmtId="0" fontId="27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25" fillId="0" borderId="0" xfId="0" applyFont="1" applyFill="1" applyAlignment="1">
      <alignment horizontal="left" vertical="top" wrapText="1"/>
    </xf>
    <xf numFmtId="0" fontId="35" fillId="0" borderId="0" xfId="0" applyFont="1" applyFill="1" applyAlignment="1"/>
    <xf numFmtId="0" fontId="25" fillId="0" borderId="0" xfId="0" applyFont="1" applyFill="1" applyAlignment="1">
      <alignment wrapText="1"/>
    </xf>
    <xf numFmtId="0" fontId="34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19" fillId="7" borderId="14" xfId="0" applyNumberFormat="1" applyFont="1" applyFill="1" applyBorder="1" applyAlignment="1">
      <alignment horizontal="left"/>
    </xf>
    <xf numFmtId="0" fontId="19" fillId="7" borderId="15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4546A"/>
      <color rgb="FF37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1032908522374"/>
          <c:y val="3.75116652085156E-2"/>
          <c:w val="0.88147716874824178"/>
          <c:h val="0.73575039370078743"/>
        </c:manualLayout>
      </c:layout>
      <c:lineChart>
        <c:grouping val="standard"/>
        <c:varyColors val="0"/>
        <c:ser>
          <c:idx val="1"/>
          <c:order val="0"/>
          <c:tx>
            <c:v>Target</c:v>
          </c:tx>
          <c:spPr>
            <a:ln w="19050">
              <a:solidFill>
                <a:schemeClr val="accent1"/>
              </a:solidFill>
              <a:prstDash val="sysDot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"/>
            <c:spPr>
              <a:ln w="3175000"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errBars>
          <c:cat>
            <c:strLit>
              <c:ptCount val="16"/>
              <c:pt idx="1">
                <c:v>TAG 50:0</c:v>
              </c:pt>
              <c:pt idx="2">
                <c:v>TAG 50:4</c:v>
              </c:pt>
              <c:pt idx="3">
                <c:v>TAG 52:3</c:v>
              </c:pt>
              <c:pt idx="4">
                <c:v>LPC 20:4</c:v>
              </c:pt>
              <c:pt idx="5">
                <c:v>LPC 22:1</c:v>
              </c:pt>
              <c:pt idx="6">
                <c:v>LPE 22:6</c:v>
              </c:pt>
              <c:pt idx="7">
                <c:v>PC 34:0</c:v>
              </c:pt>
              <c:pt idx="8">
                <c:v>PC 36:2</c:v>
              </c:pt>
              <c:pt idx="9">
                <c:v>PC 38:3</c:v>
              </c:pt>
              <c:pt idx="10">
                <c:v>PE 34:2</c:v>
              </c:pt>
              <c:pt idx="11">
                <c:v>PE 38:4</c:v>
              </c:pt>
              <c:pt idx="12">
                <c:v>SM d34:0</c:v>
              </c:pt>
              <c:pt idx="13">
                <c:v>SM d34:2</c:v>
              </c:pt>
              <c:pt idx="14">
                <c:v>LPC 24:1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CA-430D-9C8A-D21AD632DF1B}"/>
            </c:ext>
          </c:extLst>
        </c:ser>
        <c:ser>
          <c:idx val="2"/>
          <c:order val="1"/>
          <c:tx>
            <c:v>+3k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16"/>
              <c:pt idx="1">
                <c:v>TAG 50:0</c:v>
              </c:pt>
              <c:pt idx="2">
                <c:v>TAG 50:4</c:v>
              </c:pt>
              <c:pt idx="3">
                <c:v>TAG 52:3</c:v>
              </c:pt>
              <c:pt idx="4">
                <c:v>LPC 20:4</c:v>
              </c:pt>
              <c:pt idx="5">
                <c:v>LPC 22:1</c:v>
              </c:pt>
              <c:pt idx="6">
                <c:v>LPE 22:6</c:v>
              </c:pt>
              <c:pt idx="7">
                <c:v>PC 34:0</c:v>
              </c:pt>
              <c:pt idx="8">
                <c:v>PC 36:2</c:v>
              </c:pt>
              <c:pt idx="9">
                <c:v>PC 38:3</c:v>
              </c:pt>
              <c:pt idx="10">
                <c:v>PE 34:2</c:v>
              </c:pt>
              <c:pt idx="11">
                <c:v>PE 38:4</c:v>
              </c:pt>
              <c:pt idx="12">
                <c:v>SM d34:0</c:v>
              </c:pt>
              <c:pt idx="13">
                <c:v>SM d34:2</c:v>
              </c:pt>
              <c:pt idx="14">
                <c:v>LPC 24:1</c:v>
              </c:pt>
            </c:strLit>
          </c:cat>
          <c:val>
            <c:numLit>
              <c:formatCode>General</c:formatCode>
              <c:ptCount val="16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CA-430D-9C8A-D21AD632DF1B}"/>
            </c:ext>
          </c:extLst>
        </c:ser>
        <c:ser>
          <c:idx val="3"/>
          <c:order val="2"/>
          <c:tx>
            <c:v>-3k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16"/>
              <c:pt idx="1">
                <c:v>TAG 50:0</c:v>
              </c:pt>
              <c:pt idx="2">
                <c:v>TAG 50:4</c:v>
              </c:pt>
              <c:pt idx="3">
                <c:v>TAG 52:3</c:v>
              </c:pt>
              <c:pt idx="4">
                <c:v>LPC 20:4</c:v>
              </c:pt>
              <c:pt idx="5">
                <c:v>LPC 22:1</c:v>
              </c:pt>
              <c:pt idx="6">
                <c:v>LPE 22:6</c:v>
              </c:pt>
              <c:pt idx="7">
                <c:v>PC 34:0</c:v>
              </c:pt>
              <c:pt idx="8">
                <c:v>PC 36:2</c:v>
              </c:pt>
              <c:pt idx="9">
                <c:v>PC 38:3</c:v>
              </c:pt>
              <c:pt idx="10">
                <c:v>PE 34:2</c:v>
              </c:pt>
              <c:pt idx="11">
                <c:v>PE 38:4</c:v>
              </c:pt>
              <c:pt idx="12">
                <c:v>SM d34:0</c:v>
              </c:pt>
              <c:pt idx="13">
                <c:v>SM d34:2</c:v>
              </c:pt>
              <c:pt idx="14">
                <c:v>LPC 24:1</c:v>
              </c:pt>
            </c:strLit>
          </c:cat>
          <c:val>
            <c:numLit>
              <c:formatCode>General</c:formatCode>
              <c:ptCount val="16"/>
              <c:pt idx="0">
                <c:v>-3</c:v>
              </c:pt>
              <c:pt idx="1">
                <c:v>-3</c:v>
              </c:pt>
              <c:pt idx="2">
                <c:v>-3</c:v>
              </c:pt>
              <c:pt idx="3">
                <c:v>-3</c:v>
              </c:pt>
              <c:pt idx="4">
                <c:v>-3</c:v>
              </c:pt>
              <c:pt idx="5">
                <c:v>-3</c:v>
              </c:pt>
              <c:pt idx="6">
                <c:v>-3</c:v>
              </c:pt>
              <c:pt idx="7">
                <c:v>-3</c:v>
              </c:pt>
              <c:pt idx="8">
                <c:v>-3</c:v>
              </c:pt>
              <c:pt idx="9">
                <c:v>-3</c:v>
              </c:pt>
              <c:pt idx="10">
                <c:v>-3</c:v>
              </c:pt>
              <c:pt idx="11">
                <c:v>-3</c:v>
              </c:pt>
              <c:pt idx="12">
                <c:v>-3</c:v>
              </c:pt>
              <c:pt idx="13">
                <c:v>-3</c:v>
              </c:pt>
              <c:pt idx="14">
                <c:v>-3</c:v>
              </c:pt>
              <c:pt idx="15">
                <c:v>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CA-430D-9C8A-D21AD632DF1B}"/>
            </c:ext>
          </c:extLst>
        </c:ser>
        <c:ser>
          <c:idx val="0"/>
          <c:order val="3"/>
          <c:tx>
            <c:v>Measurements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6"/>
                <c:pt idx="0">
                  <c:v>#N/A</c:v>
                </c:pt>
                <c:pt idx="1">
                  <c:v>0.21098675560744901</c:v>
                </c:pt>
                <c:pt idx="2">
                  <c:v>0.11828474213506154</c:v>
                </c:pt>
                <c:pt idx="3">
                  <c:v>0</c:v>
                </c:pt>
                <c:pt idx="4">
                  <c:v>1.4478592114899529</c:v>
                </c:pt>
                <c:pt idx="5">
                  <c:v>0.14770881964231533</c:v>
                </c:pt>
                <c:pt idx="6">
                  <c:v>8.1775563577109772E-2</c:v>
                </c:pt>
                <c:pt idx="7">
                  <c:v>0.81530287183774752</c:v>
                </c:pt>
                <c:pt idx="8">
                  <c:v>0.50596442562694077</c:v>
                </c:pt>
                <c:pt idx="9">
                  <c:v>0.31403714651066383</c:v>
                </c:pt>
                <c:pt idx="10">
                  <c:v>0.28952794334964654</c:v>
                </c:pt>
                <c:pt idx="11">
                  <c:v>0.33229003395628143</c:v>
                </c:pt>
                <c:pt idx="12">
                  <c:v>0.83983655778192123</c:v>
                </c:pt>
                <c:pt idx="13">
                  <c:v>1.036523113726489</c:v>
                </c:pt>
                <c:pt idx="14">
                  <c:v>0.18910341220918844</c:v>
                </c:pt>
                <c:pt idx="15">
                  <c:v>#N/A</c:v>
                </c:pt>
              </c:numLit>
            </c:plus>
            <c:minus>
              <c:numLit>
                <c:formatCode>General</c:formatCode>
                <c:ptCount val="16"/>
                <c:pt idx="0">
                  <c:v>#N/A</c:v>
                </c:pt>
                <c:pt idx="1">
                  <c:v>0.21098675560744901</c:v>
                </c:pt>
                <c:pt idx="2">
                  <c:v>0.11828474213506154</c:v>
                </c:pt>
                <c:pt idx="3">
                  <c:v>0</c:v>
                </c:pt>
                <c:pt idx="4">
                  <c:v>1.4478592114899529</c:v>
                </c:pt>
                <c:pt idx="5">
                  <c:v>0.14770881964231533</c:v>
                </c:pt>
                <c:pt idx="6">
                  <c:v>8.1775563577109772E-2</c:v>
                </c:pt>
                <c:pt idx="7">
                  <c:v>0.81530287183774752</c:v>
                </c:pt>
                <c:pt idx="8">
                  <c:v>0.50596442562694077</c:v>
                </c:pt>
                <c:pt idx="9">
                  <c:v>0.31403714651066383</c:v>
                </c:pt>
                <c:pt idx="10">
                  <c:v>0.28952794334964654</c:v>
                </c:pt>
                <c:pt idx="11">
                  <c:v>0.33229003395628143</c:v>
                </c:pt>
                <c:pt idx="12">
                  <c:v>0.83983655778192123</c:v>
                </c:pt>
                <c:pt idx="13">
                  <c:v>1.036523113726489</c:v>
                </c:pt>
                <c:pt idx="14">
                  <c:v>0.18910341220918844</c:v>
                </c:pt>
                <c:pt idx="15">
                  <c:v>#N/A</c:v>
                </c:pt>
              </c:numLit>
            </c:minus>
          </c:errBars>
          <c:cat>
            <c:strLit>
              <c:ptCount val="16"/>
              <c:pt idx="1">
                <c:v>TAG 50:0</c:v>
              </c:pt>
              <c:pt idx="2">
                <c:v>TAG 50:4</c:v>
              </c:pt>
              <c:pt idx="3">
                <c:v>TAG 52:3</c:v>
              </c:pt>
              <c:pt idx="4">
                <c:v>LPC 20:4</c:v>
              </c:pt>
              <c:pt idx="5">
                <c:v>LPC 22:1</c:v>
              </c:pt>
              <c:pt idx="6">
                <c:v>LPE 22:6</c:v>
              </c:pt>
              <c:pt idx="7">
                <c:v>PC 34:0</c:v>
              </c:pt>
              <c:pt idx="8">
                <c:v>PC 36:2</c:v>
              </c:pt>
              <c:pt idx="9">
                <c:v>PC 38:3</c:v>
              </c:pt>
              <c:pt idx="10">
                <c:v>PE 34:2</c:v>
              </c:pt>
              <c:pt idx="11">
                <c:v>PE 38:4</c:v>
              </c:pt>
              <c:pt idx="12">
                <c:v>SM d34:0</c:v>
              </c:pt>
              <c:pt idx="13">
                <c:v>SM d34:2</c:v>
              </c:pt>
              <c:pt idx="14">
                <c:v>LPC 24:1</c:v>
              </c:pt>
            </c:strLit>
          </c:cat>
          <c:val>
            <c:numLit>
              <c:formatCode>General</c:formatCode>
              <c:ptCount val="16"/>
              <c:pt idx="0">
                <c:v>#N/A</c:v>
              </c:pt>
              <c:pt idx="1">
                <c:v>0.32128514056224894</c:v>
              </c:pt>
              <c:pt idx="2">
                <c:v>-1.1781609195402301</c:v>
              </c:pt>
              <c:pt idx="3">
                <c:v>0</c:v>
              </c:pt>
              <c:pt idx="4">
                <c:v>-2.7222222222222232</c:v>
              </c:pt>
              <c:pt idx="5">
                <c:v>-1.0398550724637683</c:v>
              </c:pt>
              <c:pt idx="6">
                <c:v>0.5092592592592593</c:v>
              </c:pt>
              <c:pt idx="7">
                <c:v>-0.40540540540540576</c:v>
              </c:pt>
              <c:pt idx="8">
                <c:v>0</c:v>
              </c:pt>
              <c:pt idx="9">
                <c:v>-0.83333333333333304</c:v>
              </c:pt>
              <c:pt idx="10">
                <c:v>-3.5256410256410264</c:v>
              </c:pt>
              <c:pt idx="11">
                <c:v>-3.041666666666667</c:v>
              </c:pt>
              <c:pt idx="12">
                <c:v>0.53846153846153855</c:v>
              </c:pt>
              <c:pt idx="13">
                <c:v>-1.3636363636363635</c:v>
              </c:pt>
              <c:pt idx="14">
                <c:v>-1.8685446009389668</c:v>
              </c:pt>
              <c:pt idx="15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CA-430D-9C8A-D21AD632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91968"/>
        <c:axId val="130388352"/>
      </c:lineChart>
      <c:catAx>
        <c:axId val="1246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Analyte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0472172818330485"/>
              <c:y val="0.95491023383366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0388352"/>
        <c:crossesAt val="-50"/>
        <c:auto val="1"/>
        <c:lblAlgn val="ctr"/>
        <c:lblOffset val="100"/>
        <c:noMultiLvlLbl val="0"/>
      </c:catAx>
      <c:valAx>
        <c:axId val="130388352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Coverage Equivalent (k-eq)</a:t>
                </a:r>
              </a:p>
            </c:rich>
          </c:tx>
          <c:layout>
            <c:manualLayout>
              <c:xMode val="edge"/>
              <c:yMode val="edge"/>
              <c:x val="2.2082046374037501E-3"/>
              <c:y val="0.210742563429571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91968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82</xdr:row>
      <xdr:rowOff>73882</xdr:rowOff>
    </xdr:from>
    <xdr:to>
      <xdr:col>10</xdr:col>
      <xdr:colOff>57151</xdr:colOff>
      <xdr:row>84</xdr:row>
      <xdr:rowOff>144015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16704532"/>
          <a:ext cx="1343026" cy="451133"/>
        </a:xfrm>
        <a:prstGeom prst="rect">
          <a:avLst/>
        </a:prstGeom>
      </xdr:spPr>
    </xdr:pic>
    <xdr:clientData/>
  </xdr:twoCellAnchor>
  <xdr:twoCellAnchor>
    <xdr:from>
      <xdr:col>0</xdr:col>
      <xdr:colOff>238124</xdr:colOff>
      <xdr:row>1</xdr:row>
      <xdr:rowOff>66675</xdr:rowOff>
    </xdr:from>
    <xdr:to>
      <xdr:col>10</xdr:col>
      <xdr:colOff>276225</xdr:colOff>
      <xdr:row>35</xdr:row>
      <xdr:rowOff>76200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8124" y="257175"/>
          <a:ext cx="5486401" cy="7048500"/>
        </a:xfrm>
        <a:prstGeom prst="rect">
          <a:avLst/>
        </a:prstGeom>
        <a:noFill/>
        <a:ln w="381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9525</xdr:colOff>
      <xdr:row>82</xdr:row>
      <xdr:rowOff>66676</xdr:rowOff>
    </xdr:from>
    <xdr:to>
      <xdr:col>5</xdr:col>
      <xdr:colOff>447675</xdr:colOff>
      <xdr:row>84</xdr:row>
      <xdr:rowOff>130324</xdr:rowOff>
    </xdr:to>
    <xdr:pic>
      <xdr:nvPicPr>
        <xdr:cNvPr id="6" name="Picture 5" descr="https://ctsi-secim.sites.medinfo.ufl.edu/files/2014/08/SECIM_pf_awards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6667"/>
        <a:stretch/>
      </xdr:blipFill>
      <xdr:spPr bwMode="auto">
        <a:xfrm>
          <a:off x="485775" y="16697326"/>
          <a:ext cx="1762125" cy="444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30480</xdr:rowOff>
        </xdr:from>
        <xdr:to>
          <xdr:col>9</xdr:col>
          <xdr:colOff>899160</xdr:colOff>
          <xdr:row>25</xdr:row>
          <xdr:rowOff>266700</xdr:rowOff>
        </xdr:to>
        <xdr:sp macro="" textlink="">
          <xdr:nvSpPr>
            <xdr:cNvPr id="17409" name="SRM_select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</xdr:colOff>
      <xdr:row>27</xdr:row>
      <xdr:rowOff>28574</xdr:rowOff>
    </xdr:from>
    <xdr:to>
      <xdr:col>9</xdr:col>
      <xdr:colOff>876300</xdr:colOff>
      <xdr:row>32</xdr:row>
      <xdr:rowOff>0</xdr:rowOff>
    </xdr:to>
    <xdr:sp macro="ThisWorkbook.StartStep3_Click" textlink="">
      <xdr:nvSpPr>
        <xdr:cNvPr id="8" name="StartStep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95375" y="5734049"/>
          <a:ext cx="4191000" cy="933451"/>
        </a:xfrm>
        <a:prstGeom prst="rect">
          <a:avLst/>
        </a:prstGeom>
        <a:solidFill>
          <a:srgbClr val="4F81BD"/>
        </a:solidFill>
        <a:ln>
          <a:solidFill>
            <a:srgbClr val="385D8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/>
            <a:t>Enter values</a:t>
          </a:r>
        </a:p>
      </xdr:txBody>
    </xdr:sp>
    <xdr:clientData/>
  </xdr:twoCellAnchor>
  <xdr:twoCellAnchor>
    <xdr:from>
      <xdr:col>4</xdr:col>
      <xdr:colOff>19050</xdr:colOff>
      <xdr:row>33</xdr:row>
      <xdr:rowOff>19050</xdr:rowOff>
    </xdr:from>
    <xdr:to>
      <xdr:col>9</xdr:col>
      <xdr:colOff>876300</xdr:colOff>
      <xdr:row>34</xdr:row>
      <xdr:rowOff>180975</xdr:rowOff>
    </xdr:to>
    <xdr:sp macro="" textlink="">
      <xdr:nvSpPr>
        <xdr:cNvPr id="11" name="StartStep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95375" y="7067550"/>
          <a:ext cx="4191000" cy="352425"/>
        </a:xfrm>
        <a:prstGeom prst="rect">
          <a:avLst/>
        </a:prstGeom>
        <a:solidFill>
          <a:srgbClr val="4F81BD"/>
        </a:solidFill>
        <a:ln>
          <a:solidFill>
            <a:srgbClr val="385D8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 b="1"/>
            <a:t>Compare (automatic)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409575</xdr:colOff>
      <xdr:row>2</xdr:row>
      <xdr:rowOff>533400</xdr:rowOff>
    </xdr:to>
    <xdr:sp macro="" textlink="">
      <xdr:nvSpPr>
        <xdr:cNvPr id="9" name="Arc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0800000" flipH="1" flipV="1">
          <a:off x="476250" y="381000"/>
          <a:ext cx="1733550" cy="533400"/>
        </a:xfrm>
        <a:prstGeom prst="arc">
          <a:avLst>
            <a:gd name="adj1" fmla="val 2373947"/>
            <a:gd name="adj2" fmla="val 2115952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109537</xdr:colOff>
      <xdr:row>6</xdr:row>
      <xdr:rowOff>9525</xdr:rowOff>
    </xdr:from>
    <xdr:to>
      <xdr:col>24</xdr:col>
      <xdr:colOff>581025</xdr:colOff>
      <xdr:row>31</xdr:row>
      <xdr:rowOff>88900</xdr:rowOff>
    </xdr:to>
    <xdr:graphicFrame macro="">
      <xdr:nvGraphicFramePr>
        <xdr:cNvPr id="3" name="Chart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john.bowden@nist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eremykoelmel@gmail.com" TargetMode="External"/><Relationship Id="rId1" Type="http://schemas.openxmlformats.org/officeDocument/2006/relationships/hyperlink" Target="mailto:candice.ulmer@nist.gov" TargetMode="External"/><Relationship Id="rId6" Type="http://schemas.openxmlformats.org/officeDocument/2006/relationships/hyperlink" Target="mailto:christina.jones@noaa.gov" TargetMode="External"/><Relationship Id="rId11" Type="http://schemas.openxmlformats.org/officeDocument/2006/relationships/image" Target="../media/image1.emf"/><Relationship Id="rId5" Type="http://schemas.openxmlformats.org/officeDocument/2006/relationships/hyperlink" Target="mailto:jared.ragland@nist.gov" TargetMode="External"/><Relationship Id="rId10" Type="http://schemas.openxmlformats.org/officeDocument/2006/relationships/control" Target="../activeX/activeX1.xml"/><Relationship Id="rId4" Type="http://schemas.openxmlformats.org/officeDocument/2006/relationships/hyperlink" Target="https://www.nist.gov/disclaimer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B3:R82"/>
  <sheetViews>
    <sheetView showGridLines="0" showRowColHeaders="0" tabSelected="1" topLeftCell="A59" zoomScaleNormal="100" workbookViewId="0">
      <selection activeCell="D11" sqref="D11:J12"/>
    </sheetView>
  </sheetViews>
  <sheetFormatPr defaultColWidth="9.109375" defaultRowHeight="14.4" x14ac:dyDescent="0.3"/>
  <cols>
    <col min="1" max="1" width="4.33203125" style="9" customWidth="1"/>
    <col min="2" max="2" width="2.88671875" style="9" customWidth="1"/>
    <col min="3" max="3" width="2.5546875" style="9" customWidth="1"/>
    <col min="4" max="4" width="6.44140625" style="14" customWidth="1"/>
    <col min="5" max="5" width="10.88671875" style="14" customWidth="1"/>
    <col min="6" max="6" width="9.5546875" style="14" customWidth="1"/>
    <col min="7" max="8" width="9.109375" style="14"/>
    <col min="9" max="9" width="11.33203125" style="14" customWidth="1"/>
    <col min="10" max="10" width="17.33203125" style="14" customWidth="1"/>
    <col min="11" max="11" width="9.109375" style="9"/>
    <col min="12" max="12" width="22.6640625" style="9" customWidth="1"/>
    <col min="13" max="16384" width="9.109375" style="9"/>
  </cols>
  <sheetData>
    <row r="3" spans="3:18" ht="49.5" customHeight="1" x14ac:dyDescent="0.3">
      <c r="C3" s="125" t="s">
        <v>372</v>
      </c>
      <c r="D3" s="126"/>
      <c r="E3" s="126"/>
      <c r="F3" s="126"/>
      <c r="G3" s="128"/>
      <c r="H3" s="128"/>
      <c r="I3" s="128"/>
      <c r="J3" s="128"/>
      <c r="K3" s="39"/>
    </row>
    <row r="4" spans="3:18" x14ac:dyDescent="0.3">
      <c r="R4"/>
    </row>
    <row r="5" spans="3:18" ht="18.75" customHeight="1" x14ac:dyDescent="0.3">
      <c r="D5" s="127" t="s">
        <v>421</v>
      </c>
      <c r="E5" s="127"/>
      <c r="F5" s="127"/>
      <c r="G5" s="127"/>
      <c r="H5" s="127"/>
      <c r="I5" s="127"/>
      <c r="J5" s="127"/>
    </row>
    <row r="6" spans="3:18" ht="15.75" customHeight="1" x14ac:dyDescent="0.3">
      <c r="D6" s="127"/>
      <c r="E6" s="127"/>
      <c r="F6" s="127"/>
      <c r="G6" s="127"/>
      <c r="H6" s="127"/>
      <c r="I6" s="127"/>
      <c r="J6" s="127"/>
    </row>
    <row r="7" spans="3:18" x14ac:dyDescent="0.3">
      <c r="D7" s="127"/>
      <c r="E7" s="127"/>
      <c r="F7" s="127"/>
      <c r="G7" s="127"/>
      <c r="H7" s="127"/>
      <c r="I7" s="127"/>
      <c r="J7" s="127"/>
    </row>
    <row r="8" spans="3:18" ht="15" customHeight="1" x14ac:dyDescent="0.3">
      <c r="D8" s="127"/>
      <c r="E8" s="127"/>
      <c r="F8" s="127"/>
      <c r="G8" s="127"/>
      <c r="H8" s="127"/>
      <c r="I8" s="127"/>
      <c r="J8" s="127"/>
    </row>
    <row r="10" spans="3:18" ht="18" x14ac:dyDescent="0.35">
      <c r="C10" s="123" t="s">
        <v>20</v>
      </c>
      <c r="D10" s="123"/>
      <c r="E10" s="123"/>
      <c r="F10" s="123"/>
      <c r="G10" s="123"/>
      <c r="H10" s="123"/>
      <c r="I10" s="123"/>
      <c r="J10" s="123"/>
    </row>
    <row r="11" spans="3:18" x14ac:dyDescent="0.3">
      <c r="C11" s="15" t="s">
        <v>21</v>
      </c>
      <c r="D11" s="122" t="s">
        <v>393</v>
      </c>
      <c r="E11" s="122"/>
      <c r="F11" s="122"/>
      <c r="G11" s="122"/>
      <c r="H11" s="122"/>
      <c r="I11" s="122"/>
      <c r="J11" s="122"/>
    </row>
    <row r="12" spans="3:18" x14ac:dyDescent="0.3">
      <c r="D12" s="122"/>
      <c r="E12" s="122"/>
      <c r="F12" s="122"/>
      <c r="G12" s="122"/>
      <c r="H12" s="122"/>
      <c r="I12" s="122"/>
      <c r="J12" s="122"/>
    </row>
    <row r="13" spans="3:18" x14ac:dyDescent="0.3">
      <c r="C13" s="17" t="s">
        <v>21</v>
      </c>
      <c r="D13" s="116" t="s">
        <v>22</v>
      </c>
      <c r="E13" s="116"/>
      <c r="F13" s="116"/>
      <c r="G13" s="116"/>
      <c r="H13" s="116"/>
      <c r="I13" s="116"/>
      <c r="J13" s="116"/>
    </row>
    <row r="14" spans="3:18" ht="15" customHeight="1" x14ac:dyDescent="0.3">
      <c r="C14" s="15" t="s">
        <v>21</v>
      </c>
      <c r="D14" s="117" t="s">
        <v>394</v>
      </c>
      <c r="E14" s="117"/>
      <c r="F14" s="117"/>
      <c r="G14" s="117"/>
      <c r="H14" s="117"/>
      <c r="I14" s="117"/>
      <c r="J14" s="117"/>
    </row>
    <row r="15" spans="3:18" ht="15" customHeight="1" x14ac:dyDescent="0.3">
      <c r="C15" s="41" t="s">
        <v>21</v>
      </c>
      <c r="D15" s="118" t="s">
        <v>384</v>
      </c>
      <c r="E15" s="118"/>
      <c r="F15" s="118"/>
      <c r="G15" s="118"/>
      <c r="H15" s="118"/>
      <c r="I15" s="118"/>
      <c r="J15" s="118"/>
    </row>
    <row r="16" spans="3:18" ht="15" customHeight="1" x14ac:dyDescent="0.3">
      <c r="D16" s="119" t="s">
        <v>395</v>
      </c>
      <c r="E16" s="119"/>
      <c r="F16" s="119"/>
      <c r="G16" s="119"/>
      <c r="H16" s="119"/>
      <c r="I16" s="119"/>
      <c r="J16" s="119"/>
    </row>
    <row r="17" spans="3:12" ht="15" customHeight="1" x14ac:dyDescent="0.3">
      <c r="C17" s="15" t="s">
        <v>21</v>
      </c>
      <c r="D17" s="118" t="s">
        <v>392</v>
      </c>
      <c r="E17" s="118"/>
      <c r="F17" s="118"/>
      <c r="G17" s="118"/>
      <c r="H17" s="118"/>
      <c r="I17" s="118"/>
      <c r="J17" s="118"/>
    </row>
    <row r="18" spans="3:12" ht="32.25" customHeight="1" x14ac:dyDescent="0.3">
      <c r="C18" s="16"/>
      <c r="D18" s="118"/>
      <c r="E18" s="118"/>
      <c r="F18" s="118"/>
      <c r="G18" s="118"/>
      <c r="H18" s="118"/>
      <c r="I18" s="118"/>
      <c r="J18" s="118"/>
    </row>
    <row r="19" spans="3:12" x14ac:dyDescent="0.3">
      <c r="C19" s="15" t="s">
        <v>21</v>
      </c>
      <c r="D19" s="118" t="s">
        <v>376</v>
      </c>
      <c r="E19" s="118"/>
      <c r="F19" s="118"/>
      <c r="G19" s="118"/>
      <c r="H19" s="118"/>
      <c r="I19" s="118"/>
      <c r="J19" s="118"/>
    </row>
    <row r="21" spans="3:12" ht="15" customHeight="1" x14ac:dyDescent="0.35">
      <c r="C21" s="123" t="s">
        <v>23</v>
      </c>
      <c r="D21" s="123"/>
      <c r="E21" s="123"/>
      <c r="F21" s="123"/>
      <c r="G21" s="123"/>
      <c r="H21" s="123"/>
      <c r="I21" s="123"/>
      <c r="J21" s="123"/>
    </row>
    <row r="22" spans="3:12" x14ac:dyDescent="0.3">
      <c r="C22" s="15" t="s">
        <v>21</v>
      </c>
      <c r="D22" s="18" t="s">
        <v>24</v>
      </c>
      <c r="E22" s="122" t="s">
        <v>383</v>
      </c>
      <c r="F22" s="122"/>
      <c r="G22" s="122"/>
      <c r="H22" s="122"/>
      <c r="I22" s="122"/>
      <c r="J22" s="122"/>
    </row>
    <row r="23" spans="3:12" ht="15" customHeight="1" x14ac:dyDescent="0.3">
      <c r="C23" s="15"/>
      <c r="D23" s="18"/>
      <c r="E23" s="122"/>
      <c r="F23" s="122"/>
      <c r="G23" s="122"/>
      <c r="H23" s="122"/>
      <c r="I23" s="122"/>
      <c r="J23" s="122"/>
    </row>
    <row r="24" spans="3:12" ht="5.25" customHeight="1" x14ac:dyDescent="0.3">
      <c r="D24" s="44"/>
      <c r="E24" s="124"/>
      <c r="F24" s="124"/>
      <c r="G24" s="124"/>
      <c r="H24" s="124"/>
      <c r="I24" s="124"/>
      <c r="J24" s="124"/>
    </row>
    <row r="25" spans="3:12" ht="15.75" customHeight="1" x14ac:dyDescent="0.3">
      <c r="C25" s="15" t="s">
        <v>21</v>
      </c>
      <c r="D25" s="18" t="s">
        <v>25</v>
      </c>
      <c r="E25" s="124" t="s">
        <v>391</v>
      </c>
      <c r="F25" s="124"/>
      <c r="G25" s="124"/>
      <c r="H25" s="124"/>
      <c r="I25" s="124"/>
      <c r="J25" s="124"/>
      <c r="K25" s="12"/>
      <c r="L25" s="8"/>
    </row>
    <row r="26" spans="3:12" ht="21.75" customHeight="1" x14ac:dyDescent="0.3">
      <c r="E26" s="131"/>
      <c r="F26" s="131"/>
      <c r="G26" s="131"/>
      <c r="H26" s="131"/>
      <c r="I26" s="131"/>
      <c r="J26" s="131"/>
    </row>
    <row r="27" spans="3:12" ht="9" customHeight="1" x14ac:dyDescent="0.3">
      <c r="E27" s="129"/>
      <c r="F27" s="129"/>
      <c r="G27" s="129"/>
      <c r="H27" s="129"/>
      <c r="I27" s="129"/>
      <c r="J27" s="129"/>
    </row>
    <row r="28" spans="3:12" ht="15.75" customHeight="1" x14ac:dyDescent="0.3">
      <c r="C28" s="16" t="s">
        <v>21</v>
      </c>
      <c r="D28" s="18" t="s">
        <v>370</v>
      </c>
      <c r="K28" s="13"/>
      <c r="L28" s="13"/>
    </row>
    <row r="29" spans="3:12" ht="15" customHeight="1" x14ac:dyDescent="0.3">
      <c r="E29" s="129"/>
      <c r="F29" s="129"/>
      <c r="G29" s="129"/>
      <c r="H29" s="129"/>
      <c r="I29" s="129"/>
      <c r="J29" s="129"/>
    </row>
    <row r="30" spans="3:12" x14ac:dyDescent="0.3">
      <c r="E30" s="129"/>
      <c r="F30" s="129"/>
      <c r="G30" s="129"/>
      <c r="H30" s="129"/>
      <c r="I30" s="129"/>
      <c r="J30" s="129"/>
    </row>
    <row r="31" spans="3:12" ht="15" customHeight="1" x14ac:dyDescent="0.3">
      <c r="C31" s="16"/>
      <c r="D31" s="18"/>
      <c r="E31" s="129"/>
      <c r="F31" s="129"/>
      <c r="G31" s="129"/>
      <c r="H31" s="129"/>
      <c r="I31" s="129"/>
      <c r="J31" s="129"/>
    </row>
    <row r="32" spans="3:12" x14ac:dyDescent="0.3">
      <c r="E32" s="22"/>
      <c r="F32" s="22"/>
      <c r="G32" s="22"/>
      <c r="H32" s="22"/>
      <c r="I32" s="22"/>
      <c r="J32" s="22"/>
    </row>
    <row r="33" spans="2:11" ht="9" customHeight="1" x14ac:dyDescent="0.3">
      <c r="D33" s="44"/>
      <c r="E33" s="129"/>
      <c r="F33" s="129"/>
      <c r="G33" s="129"/>
      <c r="H33" s="129"/>
      <c r="I33" s="129"/>
      <c r="J33" s="129"/>
    </row>
    <row r="34" spans="2:11" x14ac:dyDescent="0.3">
      <c r="C34" s="16" t="s">
        <v>21</v>
      </c>
      <c r="D34" s="18" t="s">
        <v>371</v>
      </c>
    </row>
    <row r="35" spans="2:11" ht="21.75" customHeight="1" x14ac:dyDescent="0.3">
      <c r="B35" s="19"/>
    </row>
    <row r="36" spans="2:11" ht="15" customHeight="1" x14ac:dyDescent="0.3"/>
    <row r="37" spans="2:11" x14ac:dyDescent="0.3">
      <c r="J37" s="130" t="s">
        <v>419</v>
      </c>
      <c r="K37" s="130"/>
    </row>
    <row r="40" spans="2:11" x14ac:dyDescent="0.3">
      <c r="C40" s="120" t="s">
        <v>26</v>
      </c>
      <c r="D40" s="120"/>
      <c r="E40" s="120"/>
      <c r="F40" s="120"/>
      <c r="G40" s="120"/>
      <c r="H40" s="120"/>
      <c r="I40" s="120"/>
      <c r="J40" s="120"/>
    </row>
    <row r="41" spans="2:11" x14ac:dyDescent="0.3">
      <c r="C41" s="121"/>
      <c r="D41" s="121"/>
      <c r="E41" s="121"/>
      <c r="F41" s="121"/>
      <c r="G41" s="121"/>
      <c r="H41" s="121"/>
      <c r="I41" s="121"/>
      <c r="J41" s="121"/>
    </row>
    <row r="42" spans="2:11" ht="18" x14ac:dyDescent="0.35">
      <c r="C42" s="93" t="s">
        <v>27</v>
      </c>
      <c r="D42" s="94"/>
      <c r="E42" s="94"/>
      <c r="F42" s="94"/>
      <c r="G42" s="94"/>
      <c r="H42" s="94"/>
      <c r="I42" s="94"/>
      <c r="J42" s="95"/>
    </row>
    <row r="43" spans="2:11" ht="15" customHeight="1" x14ac:dyDescent="0.3">
      <c r="C43" s="81" t="s">
        <v>28</v>
      </c>
      <c r="D43" s="82"/>
      <c r="E43" s="82"/>
      <c r="F43" s="82"/>
      <c r="G43" s="82"/>
      <c r="H43" s="82"/>
      <c r="I43" s="82"/>
      <c r="J43" s="83"/>
    </row>
    <row r="44" spans="2:11" ht="15" customHeight="1" x14ac:dyDescent="0.3">
      <c r="C44" s="78" t="s">
        <v>30</v>
      </c>
      <c r="D44" s="79"/>
      <c r="E44" s="79"/>
      <c r="F44" s="79"/>
      <c r="G44" s="79"/>
      <c r="H44" s="79"/>
      <c r="I44" s="79"/>
      <c r="J44" s="80"/>
    </row>
    <row r="45" spans="2:11" ht="15" customHeight="1" x14ac:dyDescent="0.3">
      <c r="C45" s="90" t="s">
        <v>396</v>
      </c>
      <c r="D45" s="91"/>
      <c r="E45" s="91"/>
      <c r="F45" s="91"/>
      <c r="G45" s="91"/>
      <c r="H45" s="91"/>
      <c r="I45" s="91"/>
      <c r="J45" s="92"/>
    </row>
    <row r="46" spans="2:11" x14ac:dyDescent="0.3">
      <c r="D46" s="9"/>
      <c r="E46" s="9"/>
      <c r="F46" s="9"/>
      <c r="G46" s="9"/>
      <c r="H46" s="9"/>
      <c r="I46" s="9"/>
      <c r="J46" s="9"/>
    </row>
    <row r="47" spans="2:11" ht="18" x14ac:dyDescent="0.35">
      <c r="C47" s="93" t="s">
        <v>33</v>
      </c>
      <c r="D47" s="94"/>
      <c r="E47" s="94"/>
      <c r="F47" s="94"/>
      <c r="G47" s="94"/>
      <c r="H47" s="94"/>
      <c r="I47" s="94"/>
      <c r="J47" s="95"/>
    </row>
    <row r="48" spans="2:11" x14ac:dyDescent="0.3">
      <c r="C48" s="81" t="s">
        <v>34</v>
      </c>
      <c r="D48" s="82"/>
      <c r="E48" s="82"/>
      <c r="F48" s="82"/>
      <c r="G48" s="82"/>
      <c r="H48" s="82"/>
      <c r="I48" s="82"/>
      <c r="J48" s="83"/>
    </row>
    <row r="49" spans="3:10" x14ac:dyDescent="0.3">
      <c r="C49" s="78" t="s">
        <v>35</v>
      </c>
      <c r="D49" s="79"/>
      <c r="E49" s="79"/>
      <c r="F49" s="79"/>
      <c r="G49" s="79"/>
      <c r="H49" s="79"/>
      <c r="I49" s="79"/>
      <c r="J49" s="80"/>
    </row>
    <row r="50" spans="3:10" x14ac:dyDescent="0.3">
      <c r="C50" s="78" t="s">
        <v>36</v>
      </c>
      <c r="D50" s="79"/>
      <c r="E50" s="79"/>
      <c r="F50" s="79"/>
      <c r="G50" s="79"/>
      <c r="H50" s="79"/>
      <c r="I50" s="79"/>
      <c r="J50" s="80"/>
    </row>
    <row r="51" spans="3:10" x14ac:dyDescent="0.3">
      <c r="C51" s="78" t="s">
        <v>37</v>
      </c>
      <c r="D51" s="79"/>
      <c r="E51" s="79"/>
      <c r="F51" s="79"/>
      <c r="G51" s="79"/>
      <c r="H51" s="79"/>
      <c r="I51" s="79"/>
      <c r="J51" s="80"/>
    </row>
    <row r="52" spans="3:10" x14ac:dyDescent="0.3">
      <c r="C52" s="90" t="s">
        <v>397</v>
      </c>
      <c r="D52" s="91"/>
      <c r="E52" s="91"/>
      <c r="F52" s="91"/>
      <c r="G52" s="91"/>
      <c r="H52" s="91"/>
      <c r="I52" s="91"/>
      <c r="J52" s="92"/>
    </row>
    <row r="53" spans="3:10" x14ac:dyDescent="0.3">
      <c r="D53" s="9"/>
      <c r="E53" s="9"/>
      <c r="F53" s="9"/>
      <c r="G53" s="9"/>
      <c r="H53" s="9"/>
      <c r="I53" s="9"/>
      <c r="J53" s="9"/>
    </row>
    <row r="54" spans="3:10" ht="18" x14ac:dyDescent="0.35">
      <c r="C54" s="99" t="s">
        <v>381</v>
      </c>
      <c r="D54" s="100"/>
      <c r="E54" s="100"/>
      <c r="F54" s="100"/>
      <c r="G54" s="100"/>
      <c r="H54" s="100"/>
      <c r="I54" s="100"/>
      <c r="J54" s="101"/>
    </row>
    <row r="55" spans="3:10" x14ac:dyDescent="0.3">
      <c r="C55" s="72" t="s">
        <v>29</v>
      </c>
      <c r="D55" s="73"/>
      <c r="E55" s="73"/>
      <c r="F55" s="73"/>
      <c r="G55" s="73"/>
      <c r="H55" s="73"/>
      <c r="I55" s="73"/>
      <c r="J55" s="74"/>
    </row>
    <row r="56" spans="3:10" x14ac:dyDescent="0.3">
      <c r="C56" s="96" t="s">
        <v>31</v>
      </c>
      <c r="D56" s="97"/>
      <c r="E56" s="97"/>
      <c r="F56" s="97"/>
      <c r="G56" s="97"/>
      <c r="H56" s="97"/>
      <c r="I56" s="97"/>
      <c r="J56" s="98"/>
    </row>
    <row r="57" spans="3:10" x14ac:dyDescent="0.3">
      <c r="C57" s="96" t="s">
        <v>32</v>
      </c>
      <c r="D57" s="97"/>
      <c r="E57" s="97"/>
      <c r="F57" s="97"/>
      <c r="G57" s="97"/>
      <c r="H57" s="97"/>
      <c r="I57" s="97"/>
      <c r="J57" s="98"/>
    </row>
    <row r="58" spans="3:10" x14ac:dyDescent="0.3">
      <c r="C58" s="90" t="s">
        <v>398</v>
      </c>
      <c r="D58" s="91"/>
      <c r="E58" s="91"/>
      <c r="F58" s="91"/>
      <c r="G58" s="91"/>
      <c r="H58" s="91"/>
      <c r="I58" s="91"/>
      <c r="J58" s="92"/>
    </row>
    <row r="59" spans="3:10" x14ac:dyDescent="0.3">
      <c r="D59" s="9"/>
      <c r="E59" s="9"/>
      <c r="F59" s="9"/>
      <c r="G59" s="9"/>
      <c r="H59" s="9"/>
      <c r="I59" s="9"/>
      <c r="J59" s="9"/>
    </row>
    <row r="60" spans="3:10" ht="18" x14ac:dyDescent="0.35">
      <c r="C60" s="93" t="s">
        <v>382</v>
      </c>
      <c r="D60" s="94"/>
      <c r="E60" s="94"/>
      <c r="F60" s="94"/>
      <c r="G60" s="94"/>
      <c r="H60" s="94"/>
      <c r="I60" s="94"/>
      <c r="J60" s="95"/>
    </row>
    <row r="61" spans="3:10" x14ac:dyDescent="0.3">
      <c r="C61" s="72" t="s">
        <v>34</v>
      </c>
      <c r="D61" s="73"/>
      <c r="E61" s="73"/>
      <c r="F61" s="73"/>
      <c r="G61" s="73"/>
      <c r="H61" s="73"/>
      <c r="I61" s="73"/>
      <c r="J61" s="74"/>
    </row>
    <row r="62" spans="3:10" x14ac:dyDescent="0.3">
      <c r="C62" s="96" t="s">
        <v>35</v>
      </c>
      <c r="D62" s="97"/>
      <c r="E62" s="97"/>
      <c r="F62" s="97"/>
      <c r="G62" s="97"/>
      <c r="H62" s="97"/>
      <c r="I62" s="97"/>
      <c r="J62" s="98"/>
    </row>
    <row r="63" spans="3:10" x14ac:dyDescent="0.3">
      <c r="C63" s="87" t="s">
        <v>415</v>
      </c>
      <c r="D63" s="88"/>
      <c r="E63" s="88"/>
      <c r="F63" s="88"/>
      <c r="G63" s="88"/>
      <c r="H63" s="88"/>
      <c r="I63" s="88"/>
      <c r="J63" s="89"/>
    </row>
    <row r="64" spans="3:10" x14ac:dyDescent="0.3">
      <c r="C64" s="87"/>
      <c r="D64" s="88"/>
      <c r="E64" s="88"/>
      <c r="F64" s="88"/>
      <c r="G64" s="88"/>
      <c r="H64" s="88"/>
      <c r="I64" s="88"/>
      <c r="J64" s="89"/>
    </row>
    <row r="65" spans="3:10" x14ac:dyDescent="0.3">
      <c r="C65" s="87" t="s">
        <v>388</v>
      </c>
      <c r="D65" s="88"/>
      <c r="E65" s="88"/>
      <c r="F65" s="88"/>
      <c r="G65" s="88"/>
      <c r="H65" s="88"/>
      <c r="I65" s="88"/>
      <c r="J65" s="89"/>
    </row>
    <row r="66" spans="3:10" x14ac:dyDescent="0.3">
      <c r="C66" s="87"/>
      <c r="D66" s="88"/>
      <c r="E66" s="88"/>
      <c r="F66" s="88"/>
      <c r="G66" s="88"/>
      <c r="H66" s="88"/>
      <c r="I66" s="88"/>
      <c r="J66" s="89"/>
    </row>
    <row r="67" spans="3:10" x14ac:dyDescent="0.3">
      <c r="C67" s="102" t="s">
        <v>38</v>
      </c>
      <c r="D67" s="103"/>
      <c r="E67" s="103"/>
      <c r="F67" s="103"/>
      <c r="G67" s="103"/>
      <c r="H67" s="103"/>
      <c r="I67" s="103"/>
      <c r="J67" s="104"/>
    </row>
    <row r="68" spans="3:10" x14ac:dyDescent="0.3">
      <c r="C68" s="90" t="s">
        <v>399</v>
      </c>
      <c r="D68" s="91"/>
      <c r="E68" s="91"/>
      <c r="F68" s="91"/>
      <c r="G68" s="91"/>
      <c r="H68" s="91"/>
      <c r="I68" s="91"/>
      <c r="J68" s="92"/>
    </row>
    <row r="69" spans="3:10" x14ac:dyDescent="0.3">
      <c r="D69" s="9"/>
      <c r="E69" s="9"/>
      <c r="F69" s="9"/>
      <c r="G69" s="9"/>
      <c r="H69" s="9"/>
      <c r="I69" s="9"/>
      <c r="J69" s="9"/>
    </row>
    <row r="70" spans="3:10" ht="18.75" customHeight="1" x14ac:dyDescent="0.35">
      <c r="C70" s="84" t="s">
        <v>379</v>
      </c>
      <c r="D70" s="85"/>
      <c r="E70" s="85"/>
      <c r="F70" s="85"/>
      <c r="G70" s="85"/>
      <c r="H70" s="85"/>
      <c r="I70" s="85"/>
      <c r="J70" s="86"/>
    </row>
    <row r="71" spans="3:10" ht="15" customHeight="1" x14ac:dyDescent="0.3">
      <c r="C71" s="81" t="s">
        <v>387</v>
      </c>
      <c r="D71" s="82"/>
      <c r="E71" s="82"/>
      <c r="F71" s="82"/>
      <c r="G71" s="82"/>
      <c r="H71" s="82"/>
      <c r="I71" s="82"/>
      <c r="J71" s="83"/>
    </row>
    <row r="72" spans="3:10" ht="15" customHeight="1" x14ac:dyDescent="0.3">
      <c r="C72" s="78" t="s">
        <v>400</v>
      </c>
      <c r="D72" s="79"/>
      <c r="E72" s="79"/>
      <c r="F72" s="79"/>
      <c r="G72" s="79"/>
      <c r="H72" s="79"/>
      <c r="I72" s="79"/>
      <c r="J72" s="80"/>
    </row>
    <row r="73" spans="3:10" x14ac:dyDescent="0.3">
      <c r="C73" s="75" t="s">
        <v>401</v>
      </c>
      <c r="D73" s="76"/>
      <c r="E73" s="76"/>
      <c r="F73" s="76"/>
      <c r="G73" s="76"/>
      <c r="H73" s="76"/>
      <c r="I73" s="76"/>
      <c r="J73" s="77"/>
    </row>
    <row r="74" spans="3:10" x14ac:dyDescent="0.3">
      <c r="D74" s="9"/>
      <c r="E74" s="9"/>
      <c r="F74" s="9"/>
      <c r="G74" s="9"/>
      <c r="H74" s="9"/>
      <c r="I74" s="9"/>
      <c r="J74" s="9"/>
    </row>
    <row r="75" spans="3:10" ht="18" x14ac:dyDescent="0.35">
      <c r="C75" s="106" t="s">
        <v>39</v>
      </c>
      <c r="D75" s="107"/>
      <c r="E75" s="107"/>
      <c r="F75" s="107"/>
      <c r="G75" s="107"/>
      <c r="H75" s="107"/>
      <c r="I75" s="107"/>
      <c r="J75" s="108"/>
    </row>
    <row r="76" spans="3:10" ht="18" x14ac:dyDescent="0.35">
      <c r="C76" s="109" t="s">
        <v>40</v>
      </c>
      <c r="D76" s="110"/>
      <c r="E76" s="110"/>
      <c r="F76" s="110"/>
      <c r="G76" s="110"/>
      <c r="H76" s="110"/>
      <c r="I76" s="110"/>
      <c r="J76" s="111"/>
    </row>
    <row r="77" spans="3:10" ht="15" customHeight="1" x14ac:dyDescent="0.3">
      <c r="C77" s="112" t="s">
        <v>41</v>
      </c>
      <c r="D77" s="113"/>
      <c r="E77" s="113"/>
      <c r="F77" s="113"/>
      <c r="G77" s="113"/>
      <c r="H77" s="113"/>
      <c r="I77" s="113"/>
      <c r="J77" s="114"/>
    </row>
    <row r="78" spans="3:10" x14ac:dyDescent="0.3">
      <c r="C78" s="47" t="s">
        <v>51</v>
      </c>
      <c r="D78" s="48"/>
      <c r="E78" s="48"/>
      <c r="F78" s="115" t="s">
        <v>42</v>
      </c>
      <c r="G78" s="115"/>
      <c r="H78" s="115"/>
      <c r="I78" s="115"/>
      <c r="J78" s="20"/>
    </row>
    <row r="79" spans="3:10" x14ac:dyDescent="0.3">
      <c r="C79" s="47" t="s">
        <v>43</v>
      </c>
      <c r="D79" s="48"/>
      <c r="E79" s="48"/>
      <c r="F79" s="115" t="s">
        <v>44</v>
      </c>
      <c r="G79" s="115"/>
      <c r="H79" s="115"/>
      <c r="I79" s="115"/>
      <c r="J79" s="20"/>
    </row>
    <row r="80" spans="3:10" x14ac:dyDescent="0.3">
      <c r="C80" s="47" t="s">
        <v>45</v>
      </c>
      <c r="D80" s="48"/>
      <c r="E80" s="48"/>
      <c r="F80" s="115" t="s">
        <v>46</v>
      </c>
      <c r="G80" s="115"/>
      <c r="H80" s="115"/>
      <c r="I80" s="115"/>
      <c r="J80" s="45"/>
    </row>
    <row r="81" spans="3:10" x14ac:dyDescent="0.3">
      <c r="C81" s="47" t="s">
        <v>377</v>
      </c>
      <c r="D81" s="48"/>
      <c r="E81" s="48"/>
      <c r="F81" s="115" t="s">
        <v>378</v>
      </c>
      <c r="G81" s="115"/>
      <c r="H81" s="115"/>
      <c r="I81" s="115"/>
      <c r="J81" s="21" t="s">
        <v>385</v>
      </c>
    </row>
    <row r="82" spans="3:10" x14ac:dyDescent="0.3">
      <c r="C82" s="49" t="s">
        <v>47</v>
      </c>
      <c r="D82" s="50"/>
      <c r="E82" s="50"/>
      <c r="F82" s="105" t="s">
        <v>48</v>
      </c>
      <c r="G82" s="105"/>
      <c r="H82" s="105"/>
      <c r="I82" s="105"/>
      <c r="J82" s="40" t="s">
        <v>420</v>
      </c>
    </row>
  </sheetData>
  <mergeCells count="56">
    <mergeCell ref="E24:J24"/>
    <mergeCell ref="E33:J33"/>
    <mergeCell ref="D19:J19"/>
    <mergeCell ref="J37:K37"/>
    <mergeCell ref="E27:J27"/>
    <mergeCell ref="E26:J26"/>
    <mergeCell ref="E29:J29"/>
    <mergeCell ref="E30:J31"/>
    <mergeCell ref="C3:F3"/>
    <mergeCell ref="C10:J10"/>
    <mergeCell ref="D11:J12"/>
    <mergeCell ref="D5:J8"/>
    <mergeCell ref="G3:J3"/>
    <mergeCell ref="D13:J13"/>
    <mergeCell ref="D14:J14"/>
    <mergeCell ref="C44:J44"/>
    <mergeCell ref="C45:J45"/>
    <mergeCell ref="C52:J52"/>
    <mergeCell ref="C49:J49"/>
    <mergeCell ref="C43:J43"/>
    <mergeCell ref="C51:J51"/>
    <mergeCell ref="D15:J15"/>
    <mergeCell ref="D16:J16"/>
    <mergeCell ref="C40:J41"/>
    <mergeCell ref="C42:J42"/>
    <mergeCell ref="E22:J23"/>
    <mergeCell ref="D17:J18"/>
    <mergeCell ref="C21:J21"/>
    <mergeCell ref="E25:J25"/>
    <mergeCell ref="C54:J54"/>
    <mergeCell ref="C47:J47"/>
    <mergeCell ref="C68:J68"/>
    <mergeCell ref="C67:J67"/>
    <mergeCell ref="F82:I82"/>
    <mergeCell ref="C75:J75"/>
    <mergeCell ref="C76:J76"/>
    <mergeCell ref="C77:J77"/>
    <mergeCell ref="F78:I78"/>
    <mergeCell ref="F81:I81"/>
    <mergeCell ref="F80:I80"/>
    <mergeCell ref="F79:I79"/>
    <mergeCell ref="C50:J50"/>
    <mergeCell ref="C56:J56"/>
    <mergeCell ref="C48:J48"/>
    <mergeCell ref="C62:J62"/>
    <mergeCell ref="C55:J55"/>
    <mergeCell ref="C73:J73"/>
    <mergeCell ref="C72:J72"/>
    <mergeCell ref="C71:J71"/>
    <mergeCell ref="C70:J70"/>
    <mergeCell ref="C63:J64"/>
    <mergeCell ref="C65:J66"/>
    <mergeCell ref="C58:J58"/>
    <mergeCell ref="C60:J60"/>
    <mergeCell ref="C61:J61"/>
    <mergeCell ref="C57:J57"/>
  </mergeCells>
  <hyperlinks>
    <hyperlink ref="F78" r:id="rId1"/>
    <hyperlink ref="F79" r:id="rId2"/>
    <hyperlink ref="F82" r:id="rId3"/>
    <hyperlink ref="C75:J75" r:id="rId4" display="For public beta release under the NIST Software Disclaimer."/>
    <hyperlink ref="F80" r:id="rId5"/>
    <hyperlink ref="F81" r:id="rId6"/>
    <hyperlink ref="D16:J16" location="Instructions!C71" display="See additional details in Supplemental Information below."/>
  </hyperlinks>
  <pageMargins left="0.7" right="0.7" top="0.75" bottom="0.75" header="0.3" footer="0.3"/>
  <pageSetup orientation="portrait" r:id="rId7"/>
  <drawing r:id="rId8"/>
  <legacyDrawing r:id="rId9"/>
  <controls>
    <mc:AlternateContent xmlns:mc="http://schemas.openxmlformats.org/markup-compatibility/2006">
      <mc:Choice Requires="x14">
        <control shapeId="17409" r:id="rId10" name="SRM_select">
          <controlPr autoLine="0" listFillRange="certlist!A2:A2" r:id="rId11">
            <anchor moveWithCells="1">
              <from>
                <xdr:col>4</xdr:col>
                <xdr:colOff>7620</xdr:colOff>
                <xdr:row>25</xdr:row>
                <xdr:rowOff>30480</xdr:rowOff>
              </from>
              <to>
                <xdr:col>9</xdr:col>
                <xdr:colOff>800100</xdr:colOff>
                <xdr:row>25</xdr:row>
                <xdr:rowOff>266700</xdr:rowOff>
              </to>
            </anchor>
          </controlPr>
        </control>
      </mc:Choice>
      <mc:Fallback>
        <control shapeId="17409" r:id="rId10" name="SRM_select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XFD2"/>
  <sheetViews>
    <sheetView showRowColHeaders="0" workbookViewId="0">
      <selection activeCell="A2" sqref="A2"/>
    </sheetView>
  </sheetViews>
  <sheetFormatPr defaultColWidth="9.109375" defaultRowHeight="13.8" x14ac:dyDescent="0.25"/>
  <cols>
    <col min="1" max="1" width="22.109375" style="58" bestFit="1" customWidth="1"/>
    <col min="2" max="4" width="11.5546875" style="59" customWidth="1"/>
    <col min="5" max="7" width="11.88671875" style="59" bestFit="1" customWidth="1"/>
    <col min="8" max="9" width="9.88671875" style="59" bestFit="1" customWidth="1"/>
    <col min="10" max="16384" width="9.109375" style="60"/>
  </cols>
  <sheetData>
    <row r="1" spans="1:16384" s="133" customFormat="1" ht="14.4" thickBot="1" x14ac:dyDescent="0.3">
      <c r="A1" s="52" t="s">
        <v>380</v>
      </c>
      <c r="B1" s="132" t="s">
        <v>402</v>
      </c>
    </row>
    <row r="2" spans="1:16384" s="57" customFormat="1" ht="14.4" thickBot="1" x14ac:dyDescent="0.3">
      <c r="A2" s="53" t="s">
        <v>364</v>
      </c>
      <c r="B2" s="54"/>
      <c r="C2" s="54"/>
      <c r="D2" s="54"/>
      <c r="E2" s="54"/>
      <c r="F2" s="54"/>
      <c r="G2" s="54"/>
      <c r="H2" s="5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  <c r="WVX2" s="56"/>
      <c r="WVY2" s="56"/>
      <c r="WVZ2" s="56"/>
      <c r="WWA2" s="56"/>
      <c r="WWB2" s="56"/>
      <c r="WWC2" s="56"/>
      <c r="WWD2" s="56"/>
      <c r="WWE2" s="56"/>
      <c r="WWF2" s="56"/>
      <c r="WWG2" s="56"/>
      <c r="WWH2" s="56"/>
      <c r="WWI2" s="56"/>
      <c r="WWJ2" s="56"/>
      <c r="WWK2" s="56"/>
      <c r="WWL2" s="56"/>
      <c r="WWM2" s="56"/>
      <c r="WWN2" s="56"/>
      <c r="WWO2" s="56"/>
      <c r="WWP2" s="56"/>
      <c r="WWQ2" s="56"/>
      <c r="WWR2" s="56"/>
      <c r="WWS2" s="56"/>
      <c r="WWT2" s="56"/>
      <c r="WWU2" s="56"/>
      <c r="WWV2" s="56"/>
      <c r="WWW2" s="56"/>
      <c r="WWX2" s="56"/>
      <c r="WWY2" s="56"/>
      <c r="WWZ2" s="56"/>
      <c r="WXA2" s="56"/>
      <c r="WXB2" s="56"/>
      <c r="WXC2" s="56"/>
      <c r="WXD2" s="56"/>
      <c r="WXE2" s="56"/>
      <c r="WXF2" s="56"/>
      <c r="WXG2" s="56"/>
      <c r="WXH2" s="56"/>
      <c r="WXI2" s="56"/>
      <c r="WXJ2" s="56"/>
      <c r="WXK2" s="56"/>
      <c r="WXL2" s="56"/>
      <c r="WXM2" s="56"/>
      <c r="WXN2" s="56"/>
      <c r="WXO2" s="56"/>
      <c r="WXP2" s="56"/>
      <c r="WXQ2" s="56"/>
      <c r="WXR2" s="56"/>
      <c r="WXS2" s="56"/>
      <c r="WXT2" s="56"/>
      <c r="WXU2" s="56"/>
      <c r="WXV2" s="56"/>
      <c r="WXW2" s="56"/>
      <c r="WXX2" s="56"/>
      <c r="WXY2" s="56"/>
      <c r="WXZ2" s="56"/>
      <c r="WYA2" s="56"/>
      <c r="WYB2" s="56"/>
      <c r="WYC2" s="56"/>
      <c r="WYD2" s="56"/>
      <c r="WYE2" s="56"/>
      <c r="WYF2" s="56"/>
      <c r="WYG2" s="56"/>
      <c r="WYH2" s="56"/>
      <c r="WYI2" s="56"/>
      <c r="WYJ2" s="56"/>
      <c r="WYK2" s="56"/>
      <c r="WYL2" s="56"/>
      <c r="WYM2" s="56"/>
      <c r="WYN2" s="56"/>
      <c r="WYO2" s="56"/>
      <c r="WYP2" s="56"/>
      <c r="WYQ2" s="56"/>
      <c r="WYR2" s="56"/>
      <c r="WYS2" s="56"/>
      <c r="WYT2" s="56"/>
      <c r="WYU2" s="56"/>
      <c r="WYV2" s="56"/>
      <c r="WYW2" s="56"/>
      <c r="WYX2" s="56"/>
      <c r="WYY2" s="56"/>
      <c r="WYZ2" s="56"/>
      <c r="WZA2" s="56"/>
      <c r="WZB2" s="56"/>
      <c r="WZC2" s="56"/>
      <c r="WZD2" s="56"/>
      <c r="WZE2" s="56"/>
      <c r="WZF2" s="56"/>
      <c r="WZG2" s="56"/>
      <c r="WZH2" s="56"/>
      <c r="WZI2" s="56"/>
      <c r="WZJ2" s="56"/>
      <c r="WZK2" s="56"/>
      <c r="WZL2" s="56"/>
      <c r="WZM2" s="56"/>
      <c r="WZN2" s="56"/>
      <c r="WZO2" s="56"/>
      <c r="WZP2" s="56"/>
      <c r="WZQ2" s="56"/>
      <c r="WZR2" s="56"/>
      <c r="WZS2" s="56"/>
      <c r="WZT2" s="56"/>
      <c r="WZU2" s="56"/>
      <c r="WZV2" s="56"/>
      <c r="WZW2" s="56"/>
      <c r="WZX2" s="56"/>
      <c r="WZY2" s="56"/>
      <c r="WZZ2" s="56"/>
      <c r="XAA2" s="56"/>
      <c r="XAB2" s="56"/>
      <c r="XAC2" s="56"/>
      <c r="XAD2" s="56"/>
      <c r="XAE2" s="56"/>
      <c r="XAF2" s="56"/>
      <c r="XAG2" s="56"/>
      <c r="XAH2" s="56"/>
      <c r="XAI2" s="56"/>
      <c r="XAJ2" s="56"/>
      <c r="XAK2" s="56"/>
      <c r="XAL2" s="56"/>
      <c r="XAM2" s="56"/>
      <c r="XAN2" s="56"/>
      <c r="XAO2" s="56"/>
      <c r="XAP2" s="56"/>
      <c r="XAQ2" s="56"/>
      <c r="XAR2" s="56"/>
      <c r="XAS2" s="56"/>
      <c r="XAT2" s="56"/>
      <c r="XAU2" s="56"/>
      <c r="XAV2" s="56"/>
      <c r="XAW2" s="56"/>
      <c r="XAX2" s="56"/>
      <c r="XAY2" s="56"/>
      <c r="XAZ2" s="56"/>
      <c r="XBA2" s="56"/>
      <c r="XBB2" s="56"/>
      <c r="XBC2" s="56"/>
      <c r="XBD2" s="56"/>
      <c r="XBE2" s="56"/>
      <c r="XBF2" s="56"/>
      <c r="XBG2" s="56"/>
      <c r="XBH2" s="56"/>
      <c r="XBI2" s="56"/>
      <c r="XBJ2" s="56"/>
      <c r="XBK2" s="56"/>
      <c r="XBL2" s="56"/>
      <c r="XBM2" s="56"/>
      <c r="XBN2" s="56"/>
      <c r="XBO2" s="56"/>
      <c r="XBP2" s="56"/>
      <c r="XBQ2" s="56"/>
      <c r="XBR2" s="56"/>
      <c r="XBS2" s="56"/>
      <c r="XBT2" s="56"/>
      <c r="XBU2" s="56"/>
      <c r="XBV2" s="56"/>
      <c r="XBW2" s="56"/>
      <c r="XBX2" s="56"/>
      <c r="XBY2" s="56"/>
      <c r="XBZ2" s="56"/>
      <c r="XCA2" s="56"/>
      <c r="XCB2" s="56"/>
      <c r="XCC2" s="56"/>
      <c r="XCD2" s="56"/>
      <c r="XCE2" s="56"/>
      <c r="XCF2" s="56"/>
      <c r="XCG2" s="56"/>
      <c r="XCH2" s="56"/>
      <c r="XCI2" s="56"/>
      <c r="XCJ2" s="56"/>
      <c r="XCK2" s="56"/>
      <c r="XCL2" s="56"/>
      <c r="XCM2" s="56"/>
      <c r="XCN2" s="56"/>
      <c r="XCO2" s="56"/>
      <c r="XCP2" s="56"/>
      <c r="XCQ2" s="56"/>
      <c r="XCR2" s="56"/>
      <c r="XCS2" s="56"/>
      <c r="XCT2" s="56"/>
      <c r="XCU2" s="56"/>
      <c r="XCV2" s="56"/>
      <c r="XCW2" s="56"/>
      <c r="XCX2" s="56"/>
      <c r="XCY2" s="56"/>
      <c r="XCZ2" s="56"/>
      <c r="XDA2" s="56"/>
      <c r="XDB2" s="56"/>
      <c r="XDC2" s="56"/>
      <c r="XDD2" s="56"/>
      <c r="XDE2" s="56"/>
      <c r="XDF2" s="56"/>
      <c r="XDG2" s="56"/>
      <c r="XDH2" s="56"/>
      <c r="XDI2" s="56"/>
      <c r="XDJ2" s="56"/>
      <c r="XDK2" s="56"/>
      <c r="XDL2" s="56"/>
      <c r="XDM2" s="56"/>
      <c r="XDN2" s="56"/>
      <c r="XDO2" s="56"/>
      <c r="XDP2" s="56"/>
      <c r="XDQ2" s="56"/>
      <c r="XDR2" s="56"/>
      <c r="XDS2" s="56"/>
      <c r="XDT2" s="56"/>
      <c r="XDU2" s="56"/>
      <c r="XDV2" s="56"/>
      <c r="XDW2" s="56"/>
      <c r="XDX2" s="56"/>
      <c r="XDY2" s="56"/>
      <c r="XDZ2" s="56"/>
      <c r="XEA2" s="56"/>
      <c r="XEB2" s="56"/>
      <c r="XEC2" s="56"/>
      <c r="XED2" s="56"/>
      <c r="XEE2" s="56"/>
      <c r="XEF2" s="56"/>
      <c r="XEG2" s="56"/>
      <c r="XEH2" s="56"/>
      <c r="XEI2" s="56"/>
      <c r="XEJ2" s="56"/>
      <c r="XEK2" s="56"/>
      <c r="XEL2" s="56"/>
      <c r="XEM2" s="56"/>
      <c r="XEN2" s="56"/>
      <c r="XEO2" s="56"/>
      <c r="XEP2" s="56"/>
      <c r="XEQ2" s="56"/>
      <c r="XER2" s="56"/>
      <c r="XES2" s="56"/>
      <c r="XET2" s="56"/>
      <c r="XEU2" s="56"/>
      <c r="XEV2" s="56"/>
      <c r="XEW2" s="56"/>
      <c r="XEX2" s="56"/>
      <c r="XEY2" s="56"/>
      <c r="XEZ2" s="56"/>
      <c r="XFA2" s="56"/>
      <c r="XFB2" s="56"/>
      <c r="XFC2" s="56"/>
      <c r="XFD2" s="56"/>
    </row>
  </sheetData>
  <mergeCells count="1">
    <mergeCell ref="B1:XFD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</sheetPr>
  <dimension ref="A1:Y252"/>
  <sheetViews>
    <sheetView showGridLines="0" showRowColHeaders="0" workbookViewId="0">
      <selection activeCell="B1" sqref="B1"/>
    </sheetView>
  </sheetViews>
  <sheetFormatPr defaultColWidth="9.109375" defaultRowHeight="15.6" x14ac:dyDescent="0.3"/>
  <cols>
    <col min="1" max="1" width="8" style="33" bestFit="1" customWidth="1"/>
    <col min="2" max="2" width="25" style="33" customWidth="1"/>
    <col min="3" max="3" width="6.33203125" style="69" customWidth="1"/>
    <col min="4" max="4" width="2" style="61" customWidth="1"/>
    <col min="5" max="5" width="6.33203125" style="70" customWidth="1"/>
    <col min="6" max="6" width="2" style="61" customWidth="1"/>
    <col min="7" max="7" width="7.6640625" style="68" customWidth="1"/>
    <col min="8" max="8" width="2" style="33" customWidth="1"/>
    <col min="9" max="9" width="7.6640625" style="67" customWidth="1"/>
    <col min="10" max="10" width="12.6640625" style="63" customWidth="1"/>
    <col min="11" max="11" width="9.6640625" style="63" customWidth="1"/>
    <col min="12" max="12" width="42.6640625" style="71" customWidth="1"/>
    <col min="13" max="13" width="9.109375" style="33"/>
    <col min="14" max="14" width="8.6640625" style="33" bestFit="1" customWidth="1"/>
    <col min="15" max="16384" width="9.109375" style="33"/>
  </cols>
  <sheetData>
    <row r="1" spans="1:25" ht="15.75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.7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.7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.7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32" customFormat="1" ht="15.75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62" customFormat="1" ht="15.75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.75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.75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.7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.75" customHeight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75" customHeigh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75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.75" customHeigh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7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.75" customHeight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customHeight="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75" customHeight="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75" customHeigh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75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.75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.75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.75" customHeigh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75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.75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.75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.75" customHeigh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.75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.75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.75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7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.75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7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.7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5.7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.7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.7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5.7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5.7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5.7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5.7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.7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5.7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5.7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5.7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.7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7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7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7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7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7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7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7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7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7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7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7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7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7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7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7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7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7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7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7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7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7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7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7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7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7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7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7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7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7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7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7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7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7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7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7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7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7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7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7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7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7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7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7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7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7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7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7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7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7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7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7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7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7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7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7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7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7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7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7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7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7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75" customHeigh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75" customHeigh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75" customHeigh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75" customHeigh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75" customHeigh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75" customHeigh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75" customHeight="1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75" customHeight="1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75" customHeigh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75" customHeight="1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75" customHeigh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75" customHeigh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75" customHeight="1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75" customHeight="1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customHeight="1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75" customHeight="1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75" customHeight="1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75" customHeigh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75" customHeigh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75" customHeight="1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75" customHeight="1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75" customHeigh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75" customHeight="1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75" customHeigh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75" customHeight="1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75" customHeight="1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75" customHeight="1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customHeigh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75" customHeigh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75" customHeigh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75" customHeigh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75" customHeigh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75" customHeigh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75" customHeigh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75" customHeigh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75" customHeigh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75" customHeigh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60"/>
  <sheetViews>
    <sheetView workbookViewId="0">
      <selection activeCell="B14" sqref="B14"/>
    </sheetView>
  </sheetViews>
  <sheetFormatPr defaultRowHeight="14.4" x14ac:dyDescent="0.3"/>
  <cols>
    <col min="1" max="1" width="22.33203125" customWidth="1"/>
    <col min="2" max="2" width="54.88671875" bestFit="1" customWidth="1"/>
    <col min="3" max="3" width="15" style="7" bestFit="1" customWidth="1"/>
    <col min="4" max="4" width="12.109375" customWidth="1"/>
    <col min="5" max="5" width="31.88671875" customWidth="1"/>
  </cols>
  <sheetData>
    <row r="1" spans="1:26" x14ac:dyDescent="0.3">
      <c r="A1" s="5" t="s">
        <v>0</v>
      </c>
      <c r="B1" s="5" t="s">
        <v>10</v>
      </c>
      <c r="C1" s="6" t="s">
        <v>15</v>
      </c>
      <c r="D1" s="5" t="s">
        <v>11</v>
      </c>
      <c r="E1" s="5" t="s">
        <v>16</v>
      </c>
      <c r="F1" s="5"/>
      <c r="G1" s="5"/>
      <c r="H1" s="5"/>
      <c r="I1" s="5"/>
      <c r="J1" s="5"/>
      <c r="K1" s="5"/>
      <c r="P1" t="s">
        <v>12</v>
      </c>
      <c r="X1" t="s">
        <v>13</v>
      </c>
      <c r="Z1" t="s">
        <v>14</v>
      </c>
    </row>
    <row r="2" spans="1:26" x14ac:dyDescent="0.3">
      <c r="A2" t="s">
        <v>369</v>
      </c>
      <c r="B2" t="s">
        <v>359</v>
      </c>
      <c r="C2" s="7">
        <v>42481</v>
      </c>
      <c r="D2" t="s">
        <v>365</v>
      </c>
    </row>
    <row r="4" spans="1:26" x14ac:dyDescent="0.3">
      <c r="N4" s="4" t="s">
        <v>17</v>
      </c>
    </row>
    <row r="11" spans="1:26" x14ac:dyDescent="0.3">
      <c r="A11" s="3"/>
    </row>
    <row r="60" spans="2:4" x14ac:dyDescent="0.3">
      <c r="B60" s="11"/>
      <c r="D60" s="7"/>
    </row>
  </sheetData>
  <autoFilter ref="A1:E53"/>
  <sortState ref="A2:H57">
    <sortCondition ref="A2:A5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19"/>
  <sheetViews>
    <sheetView topLeftCell="B1" zoomScaleNormal="100" workbookViewId="0">
      <pane ySplit="1" topLeftCell="A2" activePane="bottomLeft" state="frozen"/>
      <selection pane="bottomLeft" activeCell="B320" sqref="B320"/>
    </sheetView>
  </sheetViews>
  <sheetFormatPr defaultRowHeight="14.4" x14ac:dyDescent="0.3"/>
  <cols>
    <col min="2" max="2" width="12.6640625" style="3" bestFit="1" customWidth="1"/>
    <col min="3" max="3" width="34.5546875" bestFit="1" customWidth="1"/>
    <col min="4" max="4" width="12.6640625" style="10" customWidth="1"/>
    <col min="5" max="5" width="26.44140625" bestFit="1" customWidth="1"/>
    <col min="6" max="6" width="6.5546875" bestFit="1" customWidth="1"/>
    <col min="9" max="9" width="11.33203125" bestFit="1" customWidth="1"/>
    <col min="13" max="13" width="14.5546875" bestFit="1" customWidth="1"/>
    <col min="14" max="14" width="16.5546875" bestFit="1" customWidth="1"/>
    <col min="15" max="15" width="16.5546875" customWidth="1"/>
    <col min="17" max="17" width="13.5546875" style="46" bestFit="1" customWidth="1"/>
    <col min="18" max="18" width="5" bestFit="1" customWidth="1"/>
  </cols>
  <sheetData>
    <row r="1" spans="1:18" x14ac:dyDescent="0.3">
      <c r="A1" t="s">
        <v>1</v>
      </c>
      <c r="B1" s="3" t="s">
        <v>50</v>
      </c>
      <c r="C1" t="s">
        <v>49</v>
      </c>
      <c r="D1" s="10" t="s">
        <v>7</v>
      </c>
      <c r="E1" t="s">
        <v>6</v>
      </c>
      <c r="F1" t="s">
        <v>52</v>
      </c>
      <c r="G1" t="s">
        <v>2</v>
      </c>
      <c r="H1" t="s">
        <v>3</v>
      </c>
      <c r="I1" t="s">
        <v>363</v>
      </c>
      <c r="J1" t="s">
        <v>4</v>
      </c>
      <c r="K1" t="s">
        <v>5</v>
      </c>
      <c r="L1" t="s">
        <v>19</v>
      </c>
      <c r="M1" t="s">
        <v>8</v>
      </c>
      <c r="N1" t="s">
        <v>9</v>
      </c>
      <c r="O1" t="s">
        <v>362</v>
      </c>
      <c r="P1" t="s">
        <v>390</v>
      </c>
      <c r="Q1" s="46" t="s">
        <v>386</v>
      </c>
      <c r="R1" t="s">
        <v>18</v>
      </c>
    </row>
    <row r="2" spans="1:18" x14ac:dyDescent="0.3">
      <c r="A2">
        <v>1</v>
      </c>
      <c r="B2" t="s">
        <v>369</v>
      </c>
      <c r="C2" t="s">
        <v>359</v>
      </c>
      <c r="D2" s="7">
        <v>42481</v>
      </c>
      <c r="E2" t="s">
        <v>100</v>
      </c>
      <c r="G2" t="str">
        <f>IF(Q2&gt;40,"NA",IF(O2&gt;=5,"Ref","Inf"))</f>
        <v>Ref</v>
      </c>
      <c r="H2">
        <v>43</v>
      </c>
      <c r="I2">
        <v>26</v>
      </c>
      <c r="J2">
        <f>H2-I2</f>
        <v>17</v>
      </c>
      <c r="K2">
        <f>H2+I2</f>
        <v>69</v>
      </c>
      <c r="L2">
        <f>I2/R2</f>
        <v>13</v>
      </c>
      <c r="M2" t="s">
        <v>360</v>
      </c>
      <c r="N2" t="s">
        <v>361</v>
      </c>
      <c r="O2">
        <v>5</v>
      </c>
      <c r="P2">
        <v>13</v>
      </c>
      <c r="Q2" s="46">
        <v>31</v>
      </c>
      <c r="R2">
        <v>2</v>
      </c>
    </row>
    <row r="3" spans="1:18" x14ac:dyDescent="0.3">
      <c r="A3">
        <v>2</v>
      </c>
      <c r="B3" t="s">
        <v>369</v>
      </c>
      <c r="C3" t="s">
        <v>359</v>
      </c>
      <c r="D3" s="7">
        <v>42481</v>
      </c>
      <c r="E3" t="s">
        <v>101</v>
      </c>
      <c r="G3" t="str">
        <f t="shared" ref="G3:G66" si="0">IF(Q3&gt;40,"NA",IF(O3&gt;=5,"Ref","Inf"))</f>
        <v>Ref</v>
      </c>
      <c r="H3">
        <v>2.9</v>
      </c>
      <c r="I3" s="1">
        <v>1.24</v>
      </c>
      <c r="J3">
        <f t="shared" ref="J3:J66" si="1">H3-I3</f>
        <v>1.66</v>
      </c>
      <c r="K3">
        <f t="shared" ref="K3:K66" si="2">H3+I3</f>
        <v>4.1399999999999997</v>
      </c>
      <c r="L3">
        <f t="shared" ref="L3:L66" si="3">I3/R3</f>
        <v>0.62</v>
      </c>
      <c r="M3" t="s">
        <v>360</v>
      </c>
      <c r="N3" t="s">
        <v>361</v>
      </c>
      <c r="O3">
        <v>6</v>
      </c>
      <c r="P3">
        <v>0.62</v>
      </c>
      <c r="Q3" s="46">
        <v>21</v>
      </c>
      <c r="R3">
        <v>2</v>
      </c>
    </row>
    <row r="4" spans="1:18" x14ac:dyDescent="0.3">
      <c r="A4">
        <v>3</v>
      </c>
      <c r="B4" t="s">
        <v>369</v>
      </c>
      <c r="C4" t="s">
        <v>359</v>
      </c>
      <c r="D4" s="7">
        <v>42481</v>
      </c>
      <c r="E4" t="s">
        <v>102</v>
      </c>
      <c r="G4" t="str">
        <f t="shared" si="0"/>
        <v>Ref</v>
      </c>
      <c r="H4">
        <v>4.7</v>
      </c>
      <c r="I4" s="1">
        <v>3</v>
      </c>
      <c r="J4">
        <f t="shared" si="1"/>
        <v>1.7000000000000002</v>
      </c>
      <c r="K4">
        <f t="shared" si="2"/>
        <v>7.7</v>
      </c>
      <c r="L4">
        <f t="shared" si="3"/>
        <v>1.5</v>
      </c>
      <c r="M4" t="s">
        <v>360</v>
      </c>
      <c r="N4" t="s">
        <v>361</v>
      </c>
      <c r="O4">
        <v>7</v>
      </c>
      <c r="P4">
        <v>1.5</v>
      </c>
      <c r="Q4" s="46">
        <v>31</v>
      </c>
      <c r="R4">
        <v>2</v>
      </c>
    </row>
    <row r="5" spans="1:18" x14ac:dyDescent="0.3">
      <c r="A5">
        <v>4</v>
      </c>
      <c r="B5" t="s">
        <v>369</v>
      </c>
      <c r="C5" t="s">
        <v>359</v>
      </c>
      <c r="D5" s="7">
        <v>42481</v>
      </c>
      <c r="E5" t="s">
        <v>103</v>
      </c>
      <c r="G5" t="str">
        <f t="shared" si="0"/>
        <v>Ref</v>
      </c>
      <c r="H5">
        <v>0.42</v>
      </c>
      <c r="I5">
        <v>0.112</v>
      </c>
      <c r="J5">
        <f t="shared" si="1"/>
        <v>0.308</v>
      </c>
      <c r="K5">
        <f t="shared" si="2"/>
        <v>0.53200000000000003</v>
      </c>
      <c r="L5">
        <f t="shared" si="3"/>
        <v>5.6000000000000001E-2</v>
      </c>
      <c r="M5" t="s">
        <v>360</v>
      </c>
      <c r="N5" t="s">
        <v>361</v>
      </c>
      <c r="O5">
        <v>7</v>
      </c>
      <c r="P5">
        <v>5.6000000000000001E-2</v>
      </c>
      <c r="Q5" s="46">
        <v>13</v>
      </c>
      <c r="R5">
        <v>2</v>
      </c>
    </row>
    <row r="6" spans="1:18" x14ac:dyDescent="0.3">
      <c r="A6">
        <v>5</v>
      </c>
      <c r="B6" t="s">
        <v>369</v>
      </c>
      <c r="C6" t="s">
        <v>359</v>
      </c>
      <c r="D6" s="7">
        <v>42481</v>
      </c>
      <c r="E6" t="s">
        <v>104</v>
      </c>
      <c r="G6" t="str">
        <f t="shared" si="0"/>
        <v>Ref</v>
      </c>
      <c r="H6">
        <v>1.5</v>
      </c>
      <c r="I6">
        <v>0.34</v>
      </c>
      <c r="J6">
        <f t="shared" si="1"/>
        <v>1.1599999999999999</v>
      </c>
      <c r="K6">
        <f t="shared" si="2"/>
        <v>1.84</v>
      </c>
      <c r="L6">
        <f t="shared" si="3"/>
        <v>0.17</v>
      </c>
      <c r="M6" t="s">
        <v>360</v>
      </c>
      <c r="N6" t="s">
        <v>361</v>
      </c>
      <c r="O6">
        <v>8</v>
      </c>
      <c r="P6">
        <v>0.17</v>
      </c>
      <c r="Q6" s="46">
        <v>11</v>
      </c>
      <c r="R6">
        <v>2</v>
      </c>
    </row>
    <row r="7" spans="1:18" x14ac:dyDescent="0.3">
      <c r="A7">
        <v>6</v>
      </c>
      <c r="B7" t="s">
        <v>369</v>
      </c>
      <c r="C7" t="s">
        <v>359</v>
      </c>
      <c r="D7" s="7">
        <v>42481</v>
      </c>
      <c r="E7" t="s">
        <v>105</v>
      </c>
      <c r="G7" t="str">
        <f t="shared" si="0"/>
        <v>Ref</v>
      </c>
      <c r="H7">
        <v>6.7999999999999996E-3</v>
      </c>
      <c r="I7">
        <v>3.0000000000000001E-3</v>
      </c>
      <c r="J7">
        <f t="shared" si="1"/>
        <v>3.7999999999999996E-3</v>
      </c>
      <c r="K7">
        <f t="shared" si="2"/>
        <v>9.7999999999999997E-3</v>
      </c>
      <c r="L7">
        <f t="shared" si="3"/>
        <v>1.5E-3</v>
      </c>
      <c r="M7" t="s">
        <v>360</v>
      </c>
      <c r="N7" t="s">
        <v>361</v>
      </c>
      <c r="O7">
        <v>5</v>
      </c>
      <c r="P7">
        <v>1.5E-3</v>
      </c>
      <c r="Q7" s="46">
        <v>23</v>
      </c>
      <c r="R7">
        <v>2</v>
      </c>
    </row>
    <row r="8" spans="1:18" x14ac:dyDescent="0.3">
      <c r="A8">
        <v>7</v>
      </c>
      <c r="B8" t="s">
        <v>369</v>
      </c>
      <c r="C8" t="s">
        <v>359</v>
      </c>
      <c r="D8" s="7">
        <v>42481</v>
      </c>
      <c r="E8" t="s">
        <v>106</v>
      </c>
      <c r="G8" t="str">
        <f t="shared" si="0"/>
        <v>Ref</v>
      </c>
      <c r="H8">
        <v>2.3999999999999998E-3</v>
      </c>
      <c r="I8">
        <v>1.2800000000000001E-3</v>
      </c>
      <c r="J8">
        <f t="shared" si="1"/>
        <v>1.1199999999999997E-3</v>
      </c>
      <c r="K8">
        <f t="shared" si="2"/>
        <v>3.6800000000000001E-3</v>
      </c>
      <c r="L8">
        <f t="shared" si="3"/>
        <v>6.4000000000000005E-4</v>
      </c>
      <c r="M8" t="s">
        <v>360</v>
      </c>
      <c r="N8" t="s">
        <v>361</v>
      </c>
      <c r="O8">
        <v>5</v>
      </c>
      <c r="P8">
        <v>6.4000000000000005E-4</v>
      </c>
      <c r="Q8" s="46">
        <v>27</v>
      </c>
      <c r="R8">
        <v>2</v>
      </c>
    </row>
    <row r="9" spans="1:18" x14ac:dyDescent="0.3">
      <c r="A9">
        <v>8</v>
      </c>
      <c r="B9" t="s">
        <v>369</v>
      </c>
      <c r="C9" t="s">
        <v>359</v>
      </c>
      <c r="D9" s="7">
        <v>42481</v>
      </c>
      <c r="E9" t="s">
        <v>107</v>
      </c>
      <c r="G9" t="str">
        <f t="shared" si="0"/>
        <v>Ref</v>
      </c>
      <c r="H9">
        <v>0.01</v>
      </c>
      <c r="I9">
        <v>2.6000000000000003E-3</v>
      </c>
      <c r="J9">
        <f t="shared" si="1"/>
        <v>7.4000000000000003E-3</v>
      </c>
      <c r="K9">
        <f t="shared" si="2"/>
        <v>1.26E-2</v>
      </c>
      <c r="L9">
        <f t="shared" si="3"/>
        <v>1.3000000000000002E-3</v>
      </c>
      <c r="M9" t="s">
        <v>360</v>
      </c>
      <c r="N9" t="s">
        <v>361</v>
      </c>
      <c r="O9">
        <v>5</v>
      </c>
      <c r="P9">
        <v>1.3000000000000002E-3</v>
      </c>
      <c r="Q9" s="46">
        <v>13</v>
      </c>
      <c r="R9">
        <v>2</v>
      </c>
    </row>
    <row r="10" spans="1:18" x14ac:dyDescent="0.3">
      <c r="A10">
        <v>9</v>
      </c>
      <c r="B10" t="s">
        <v>369</v>
      </c>
      <c r="C10" t="s">
        <v>359</v>
      </c>
      <c r="D10" s="7">
        <v>42481</v>
      </c>
      <c r="E10" t="s">
        <v>95</v>
      </c>
      <c r="G10" t="str">
        <f t="shared" si="0"/>
        <v>Ref</v>
      </c>
      <c r="H10">
        <v>0.83</v>
      </c>
      <c r="I10">
        <v>0.34</v>
      </c>
      <c r="J10">
        <f t="shared" si="1"/>
        <v>0.48999999999999994</v>
      </c>
      <c r="K10">
        <f t="shared" si="2"/>
        <v>1.17</v>
      </c>
      <c r="L10">
        <f t="shared" si="3"/>
        <v>0.17</v>
      </c>
      <c r="M10" t="s">
        <v>360</v>
      </c>
      <c r="N10" t="s">
        <v>361</v>
      </c>
      <c r="O10">
        <v>7</v>
      </c>
      <c r="P10">
        <v>0.17</v>
      </c>
      <c r="Q10" s="46">
        <v>20</v>
      </c>
      <c r="R10">
        <v>2</v>
      </c>
    </row>
    <row r="11" spans="1:18" x14ac:dyDescent="0.3">
      <c r="A11">
        <v>10</v>
      </c>
      <c r="B11" t="s">
        <v>369</v>
      </c>
      <c r="C11" t="s">
        <v>359</v>
      </c>
      <c r="D11" s="7">
        <v>42481</v>
      </c>
      <c r="E11" t="s">
        <v>96</v>
      </c>
      <c r="G11" t="str">
        <f t="shared" si="0"/>
        <v>Ref</v>
      </c>
      <c r="H11">
        <v>6.1</v>
      </c>
      <c r="I11">
        <v>4.8</v>
      </c>
      <c r="J11">
        <f t="shared" si="1"/>
        <v>1.2999999999999998</v>
      </c>
      <c r="K11">
        <f t="shared" si="2"/>
        <v>10.899999999999999</v>
      </c>
      <c r="L11">
        <f t="shared" si="3"/>
        <v>2.4</v>
      </c>
      <c r="M11" t="s">
        <v>360</v>
      </c>
      <c r="N11" t="s">
        <v>361</v>
      </c>
      <c r="O11">
        <v>16</v>
      </c>
      <c r="P11">
        <v>2.4</v>
      </c>
      <c r="Q11" s="46">
        <v>40</v>
      </c>
      <c r="R11">
        <v>2</v>
      </c>
    </row>
    <row r="12" spans="1:18" x14ac:dyDescent="0.3">
      <c r="A12">
        <v>11</v>
      </c>
      <c r="B12" t="s">
        <v>369</v>
      </c>
      <c r="C12" t="s">
        <v>359</v>
      </c>
      <c r="D12" s="7">
        <v>42481</v>
      </c>
      <c r="E12" t="s">
        <v>97</v>
      </c>
      <c r="G12" t="str">
        <f t="shared" si="0"/>
        <v>Ref</v>
      </c>
      <c r="H12">
        <v>6.2</v>
      </c>
      <c r="I12">
        <v>4.4000000000000004</v>
      </c>
      <c r="J12">
        <f t="shared" si="1"/>
        <v>1.7999999999999998</v>
      </c>
      <c r="K12">
        <f t="shared" si="2"/>
        <v>10.600000000000001</v>
      </c>
      <c r="L12">
        <f t="shared" si="3"/>
        <v>2.2000000000000002</v>
      </c>
      <c r="M12" t="s">
        <v>360</v>
      </c>
      <c r="N12" t="s">
        <v>361</v>
      </c>
      <c r="O12">
        <v>16</v>
      </c>
      <c r="P12">
        <v>2.2000000000000002</v>
      </c>
      <c r="Q12" s="46">
        <v>36</v>
      </c>
      <c r="R12">
        <v>2</v>
      </c>
    </row>
    <row r="13" spans="1:18" x14ac:dyDescent="0.3">
      <c r="A13">
        <v>12</v>
      </c>
      <c r="B13" t="s">
        <v>369</v>
      </c>
      <c r="C13" t="s">
        <v>359</v>
      </c>
      <c r="D13" s="7">
        <v>42481</v>
      </c>
      <c r="E13" t="s">
        <v>98</v>
      </c>
      <c r="G13" t="str">
        <f t="shared" si="0"/>
        <v>Ref</v>
      </c>
      <c r="H13">
        <v>8.4</v>
      </c>
      <c r="I13">
        <v>6.6</v>
      </c>
      <c r="J13">
        <f t="shared" si="1"/>
        <v>1.8000000000000007</v>
      </c>
      <c r="K13">
        <f t="shared" si="2"/>
        <v>15</v>
      </c>
      <c r="L13">
        <f t="shared" si="3"/>
        <v>3.3</v>
      </c>
      <c r="M13" t="s">
        <v>360</v>
      </c>
      <c r="N13" t="s">
        <v>361</v>
      </c>
      <c r="O13">
        <v>15</v>
      </c>
      <c r="P13">
        <v>3.3</v>
      </c>
      <c r="Q13" s="46">
        <v>39</v>
      </c>
      <c r="R13">
        <v>2</v>
      </c>
    </row>
    <row r="14" spans="1:18" x14ac:dyDescent="0.3">
      <c r="A14">
        <v>13</v>
      </c>
      <c r="B14" t="s">
        <v>369</v>
      </c>
      <c r="C14" t="s">
        <v>359</v>
      </c>
      <c r="D14" s="7">
        <v>42481</v>
      </c>
      <c r="E14" t="s">
        <v>99</v>
      </c>
      <c r="G14" t="str">
        <f t="shared" si="0"/>
        <v>Ref</v>
      </c>
      <c r="H14">
        <v>2.8</v>
      </c>
      <c r="I14" s="1">
        <v>2</v>
      </c>
      <c r="J14">
        <f t="shared" si="1"/>
        <v>0.79999999999999982</v>
      </c>
      <c r="K14">
        <f t="shared" si="2"/>
        <v>4.8</v>
      </c>
      <c r="L14">
        <f t="shared" si="3"/>
        <v>1</v>
      </c>
      <c r="M14" t="s">
        <v>360</v>
      </c>
      <c r="N14" t="s">
        <v>361</v>
      </c>
      <c r="O14">
        <v>12</v>
      </c>
      <c r="P14">
        <v>1</v>
      </c>
      <c r="Q14" s="46">
        <v>38</v>
      </c>
      <c r="R14">
        <v>2</v>
      </c>
    </row>
    <row r="15" spans="1:18" x14ac:dyDescent="0.3">
      <c r="A15">
        <v>14</v>
      </c>
      <c r="B15" t="s">
        <v>369</v>
      </c>
      <c r="C15" t="s">
        <v>359</v>
      </c>
      <c r="D15" s="7">
        <v>42481</v>
      </c>
      <c r="E15" t="s">
        <v>264</v>
      </c>
      <c r="G15" t="str">
        <f t="shared" si="0"/>
        <v>Ref</v>
      </c>
      <c r="H15">
        <v>3.6</v>
      </c>
      <c r="I15">
        <v>2.6</v>
      </c>
      <c r="J15">
        <f t="shared" si="1"/>
        <v>1</v>
      </c>
      <c r="K15">
        <f t="shared" si="2"/>
        <v>6.2</v>
      </c>
      <c r="L15">
        <f t="shared" si="3"/>
        <v>1.3</v>
      </c>
      <c r="M15" t="s">
        <v>360</v>
      </c>
      <c r="N15" t="s">
        <v>361</v>
      </c>
      <c r="O15">
        <v>8</v>
      </c>
      <c r="P15">
        <v>1.3</v>
      </c>
      <c r="Q15" s="46">
        <v>37</v>
      </c>
      <c r="R15">
        <v>2</v>
      </c>
    </row>
    <row r="16" spans="1:18" x14ac:dyDescent="0.3">
      <c r="A16">
        <v>15</v>
      </c>
      <c r="B16" t="s">
        <v>369</v>
      </c>
      <c r="C16" t="s">
        <v>359</v>
      </c>
      <c r="D16" s="7">
        <v>42481</v>
      </c>
      <c r="E16" t="s">
        <v>265</v>
      </c>
      <c r="G16" t="str">
        <f t="shared" si="0"/>
        <v>Ref</v>
      </c>
      <c r="H16">
        <v>4.5</v>
      </c>
      <c r="I16">
        <v>2.4</v>
      </c>
      <c r="J16">
        <f t="shared" si="1"/>
        <v>2.1</v>
      </c>
      <c r="K16">
        <f t="shared" si="2"/>
        <v>6.9</v>
      </c>
      <c r="L16">
        <f t="shared" si="3"/>
        <v>1.2</v>
      </c>
      <c r="M16" t="s">
        <v>360</v>
      </c>
      <c r="N16" t="s">
        <v>361</v>
      </c>
      <c r="O16">
        <v>10</v>
      </c>
      <c r="P16">
        <v>1.2</v>
      </c>
      <c r="Q16" s="46">
        <v>26</v>
      </c>
      <c r="R16">
        <v>2</v>
      </c>
    </row>
    <row r="17" spans="1:18" x14ac:dyDescent="0.3">
      <c r="A17">
        <v>16</v>
      </c>
      <c r="B17" t="s">
        <v>369</v>
      </c>
      <c r="C17" t="s">
        <v>359</v>
      </c>
      <c r="D17" s="7">
        <v>42481</v>
      </c>
      <c r="E17" t="s">
        <v>266</v>
      </c>
      <c r="G17" t="str">
        <f t="shared" si="0"/>
        <v>Ref</v>
      </c>
      <c r="H17">
        <v>13</v>
      </c>
      <c r="I17">
        <v>6.4</v>
      </c>
      <c r="J17">
        <f t="shared" si="1"/>
        <v>6.6</v>
      </c>
      <c r="K17">
        <f t="shared" si="2"/>
        <v>19.399999999999999</v>
      </c>
      <c r="L17">
        <f t="shared" si="3"/>
        <v>3.2</v>
      </c>
      <c r="M17" t="s">
        <v>360</v>
      </c>
      <c r="N17" t="s">
        <v>361</v>
      </c>
      <c r="O17">
        <v>16</v>
      </c>
      <c r="P17">
        <v>3.2</v>
      </c>
      <c r="Q17" s="46">
        <v>24</v>
      </c>
      <c r="R17">
        <v>2</v>
      </c>
    </row>
    <row r="18" spans="1:18" x14ac:dyDescent="0.3">
      <c r="A18">
        <v>17</v>
      </c>
      <c r="B18" t="s">
        <v>369</v>
      </c>
      <c r="C18" t="s">
        <v>359</v>
      </c>
      <c r="D18" s="7">
        <v>42481</v>
      </c>
      <c r="E18" t="s">
        <v>267</v>
      </c>
      <c r="G18" t="str">
        <f t="shared" si="0"/>
        <v>Ref</v>
      </c>
      <c r="H18">
        <v>16</v>
      </c>
      <c r="I18">
        <v>5.6</v>
      </c>
      <c r="J18">
        <f t="shared" si="1"/>
        <v>10.4</v>
      </c>
      <c r="K18">
        <f t="shared" si="2"/>
        <v>21.6</v>
      </c>
      <c r="L18">
        <f t="shared" si="3"/>
        <v>2.8</v>
      </c>
      <c r="M18" t="s">
        <v>360</v>
      </c>
      <c r="N18" t="s">
        <v>361</v>
      </c>
      <c r="O18">
        <v>15</v>
      </c>
      <c r="P18">
        <v>2.8</v>
      </c>
      <c r="Q18" s="46">
        <v>18</v>
      </c>
      <c r="R18">
        <v>2</v>
      </c>
    </row>
    <row r="19" spans="1:18" x14ac:dyDescent="0.3">
      <c r="A19">
        <v>18</v>
      </c>
      <c r="B19" t="s">
        <v>369</v>
      </c>
      <c r="C19" t="s">
        <v>359</v>
      </c>
      <c r="D19" s="7">
        <v>42481</v>
      </c>
      <c r="E19" t="s">
        <v>268</v>
      </c>
      <c r="G19" t="str">
        <f t="shared" si="0"/>
        <v>Ref</v>
      </c>
      <c r="H19">
        <v>1.3</v>
      </c>
      <c r="I19">
        <v>0.46</v>
      </c>
      <c r="J19">
        <f t="shared" si="1"/>
        <v>0.84000000000000008</v>
      </c>
      <c r="K19">
        <f t="shared" si="2"/>
        <v>1.76</v>
      </c>
      <c r="L19">
        <f t="shared" si="3"/>
        <v>0.23</v>
      </c>
      <c r="M19" t="s">
        <v>360</v>
      </c>
      <c r="N19" t="s">
        <v>361</v>
      </c>
      <c r="O19">
        <v>5</v>
      </c>
      <c r="P19">
        <v>0.23</v>
      </c>
      <c r="Q19" s="46">
        <v>18</v>
      </c>
      <c r="R19">
        <v>2</v>
      </c>
    </row>
    <row r="20" spans="1:18" x14ac:dyDescent="0.3">
      <c r="A20">
        <v>19</v>
      </c>
      <c r="B20" t="s">
        <v>369</v>
      </c>
      <c r="C20" t="s">
        <v>359</v>
      </c>
      <c r="D20" s="7">
        <v>42481</v>
      </c>
      <c r="E20" t="s">
        <v>269</v>
      </c>
      <c r="G20" t="str">
        <f t="shared" si="0"/>
        <v>Ref</v>
      </c>
      <c r="H20" s="1">
        <v>2</v>
      </c>
      <c r="I20">
        <v>0.84</v>
      </c>
      <c r="J20">
        <f t="shared" si="1"/>
        <v>1.1600000000000001</v>
      </c>
      <c r="K20">
        <f t="shared" si="2"/>
        <v>2.84</v>
      </c>
      <c r="L20">
        <f t="shared" si="3"/>
        <v>0.42</v>
      </c>
      <c r="M20" t="s">
        <v>360</v>
      </c>
      <c r="N20" t="s">
        <v>361</v>
      </c>
      <c r="O20">
        <v>9</v>
      </c>
      <c r="P20">
        <v>0.42</v>
      </c>
      <c r="Q20" s="46">
        <v>21</v>
      </c>
      <c r="R20">
        <v>2</v>
      </c>
    </row>
    <row r="21" spans="1:18" x14ac:dyDescent="0.3">
      <c r="A21">
        <v>20</v>
      </c>
      <c r="B21" t="s">
        <v>369</v>
      </c>
      <c r="C21" t="s">
        <v>359</v>
      </c>
      <c r="D21" s="7">
        <v>42481</v>
      </c>
      <c r="E21" t="s">
        <v>270</v>
      </c>
      <c r="G21" t="str">
        <f t="shared" si="0"/>
        <v>Ref</v>
      </c>
      <c r="H21">
        <v>1.8</v>
      </c>
      <c r="I21">
        <v>1.1200000000000001</v>
      </c>
      <c r="J21">
        <f t="shared" si="1"/>
        <v>0.67999999999999994</v>
      </c>
      <c r="K21">
        <f t="shared" si="2"/>
        <v>2.92</v>
      </c>
      <c r="L21">
        <f t="shared" si="3"/>
        <v>0.56000000000000005</v>
      </c>
      <c r="M21" t="s">
        <v>360</v>
      </c>
      <c r="N21" t="s">
        <v>361</v>
      </c>
      <c r="O21">
        <v>6</v>
      </c>
      <c r="P21">
        <v>0.56000000000000005</v>
      </c>
      <c r="Q21" s="46">
        <v>31</v>
      </c>
      <c r="R21">
        <v>2</v>
      </c>
    </row>
    <row r="22" spans="1:18" x14ac:dyDescent="0.3">
      <c r="A22">
        <v>21</v>
      </c>
      <c r="B22" t="s">
        <v>369</v>
      </c>
      <c r="C22" t="s">
        <v>359</v>
      </c>
      <c r="D22" s="7">
        <v>42481</v>
      </c>
      <c r="E22" t="s">
        <v>271</v>
      </c>
      <c r="G22" t="str">
        <f t="shared" si="0"/>
        <v>Ref</v>
      </c>
      <c r="H22">
        <v>3.8</v>
      </c>
      <c r="I22">
        <v>1.66</v>
      </c>
      <c r="J22">
        <f t="shared" si="1"/>
        <v>2.1399999999999997</v>
      </c>
      <c r="K22">
        <f t="shared" si="2"/>
        <v>5.46</v>
      </c>
      <c r="L22">
        <f t="shared" si="3"/>
        <v>0.83</v>
      </c>
      <c r="M22" t="s">
        <v>360</v>
      </c>
      <c r="N22" t="s">
        <v>361</v>
      </c>
      <c r="O22">
        <v>11</v>
      </c>
      <c r="P22">
        <v>0.83</v>
      </c>
      <c r="Q22" s="46">
        <v>22</v>
      </c>
      <c r="R22">
        <v>2</v>
      </c>
    </row>
    <row r="23" spans="1:18" x14ac:dyDescent="0.3">
      <c r="A23">
        <v>22</v>
      </c>
      <c r="B23" t="s">
        <v>369</v>
      </c>
      <c r="C23" t="s">
        <v>359</v>
      </c>
      <c r="D23" s="7">
        <v>42481</v>
      </c>
      <c r="E23" t="s">
        <v>272</v>
      </c>
      <c r="G23" t="str">
        <f t="shared" si="0"/>
        <v>Ref</v>
      </c>
      <c r="H23">
        <v>38</v>
      </c>
      <c r="I23">
        <v>20</v>
      </c>
      <c r="J23">
        <f t="shared" si="1"/>
        <v>18</v>
      </c>
      <c r="K23">
        <f t="shared" si="2"/>
        <v>58</v>
      </c>
      <c r="L23">
        <f t="shared" si="3"/>
        <v>10</v>
      </c>
      <c r="M23" t="s">
        <v>360</v>
      </c>
      <c r="N23" t="s">
        <v>361</v>
      </c>
      <c r="O23">
        <v>14</v>
      </c>
      <c r="P23">
        <v>10</v>
      </c>
      <c r="Q23" s="46">
        <v>26</v>
      </c>
      <c r="R23">
        <v>2</v>
      </c>
    </row>
    <row r="24" spans="1:18" x14ac:dyDescent="0.3">
      <c r="A24">
        <v>23</v>
      </c>
      <c r="B24" t="s">
        <v>369</v>
      </c>
      <c r="C24" t="s">
        <v>359</v>
      </c>
      <c r="D24" s="7">
        <v>42481</v>
      </c>
      <c r="E24" t="s">
        <v>273</v>
      </c>
      <c r="G24" t="str">
        <f t="shared" si="0"/>
        <v>Ref</v>
      </c>
      <c r="H24">
        <v>47</v>
      </c>
      <c r="I24">
        <v>24</v>
      </c>
      <c r="J24">
        <f t="shared" si="1"/>
        <v>23</v>
      </c>
      <c r="K24">
        <f t="shared" si="2"/>
        <v>71</v>
      </c>
      <c r="L24">
        <f t="shared" si="3"/>
        <v>12</v>
      </c>
      <c r="M24" t="s">
        <v>360</v>
      </c>
      <c r="N24" t="s">
        <v>361</v>
      </c>
      <c r="O24">
        <v>15</v>
      </c>
      <c r="P24">
        <v>12</v>
      </c>
      <c r="Q24" s="46">
        <v>26</v>
      </c>
      <c r="R24">
        <v>2</v>
      </c>
    </row>
    <row r="25" spans="1:18" x14ac:dyDescent="0.3">
      <c r="A25">
        <v>24</v>
      </c>
      <c r="B25" t="s">
        <v>369</v>
      </c>
      <c r="C25" t="s">
        <v>359</v>
      </c>
      <c r="D25" s="7">
        <v>42481</v>
      </c>
      <c r="E25" t="s">
        <v>274</v>
      </c>
      <c r="G25" t="str">
        <f t="shared" si="0"/>
        <v>Ref</v>
      </c>
      <c r="H25">
        <v>23</v>
      </c>
      <c r="I25">
        <v>13.2</v>
      </c>
      <c r="J25">
        <f t="shared" si="1"/>
        <v>9.8000000000000007</v>
      </c>
      <c r="K25">
        <f t="shared" si="2"/>
        <v>36.200000000000003</v>
      </c>
      <c r="L25">
        <f t="shared" si="3"/>
        <v>6.6</v>
      </c>
      <c r="M25" t="s">
        <v>360</v>
      </c>
      <c r="N25" t="s">
        <v>361</v>
      </c>
      <c r="O25">
        <v>16</v>
      </c>
      <c r="P25">
        <v>6.6</v>
      </c>
      <c r="Q25" s="46">
        <v>29</v>
      </c>
      <c r="R25">
        <v>2</v>
      </c>
    </row>
    <row r="26" spans="1:18" x14ac:dyDescent="0.3">
      <c r="A26">
        <v>25</v>
      </c>
      <c r="B26" t="s">
        <v>369</v>
      </c>
      <c r="C26" t="s">
        <v>359</v>
      </c>
      <c r="D26" s="7">
        <v>42481</v>
      </c>
      <c r="E26" t="s">
        <v>275</v>
      </c>
      <c r="G26" t="str">
        <f t="shared" si="0"/>
        <v>Ref</v>
      </c>
      <c r="H26">
        <v>8.6999999999999993</v>
      </c>
      <c r="I26">
        <v>5.8</v>
      </c>
      <c r="J26">
        <f t="shared" si="1"/>
        <v>2.8999999999999995</v>
      </c>
      <c r="K26">
        <f t="shared" si="2"/>
        <v>14.5</v>
      </c>
      <c r="L26">
        <f t="shared" si="3"/>
        <v>2.9</v>
      </c>
      <c r="M26" t="s">
        <v>360</v>
      </c>
      <c r="N26" t="s">
        <v>361</v>
      </c>
      <c r="O26">
        <v>15</v>
      </c>
      <c r="P26">
        <v>2.9</v>
      </c>
      <c r="Q26" s="46">
        <v>34</v>
      </c>
      <c r="R26">
        <v>2</v>
      </c>
    </row>
    <row r="27" spans="1:18" x14ac:dyDescent="0.3">
      <c r="A27">
        <v>26</v>
      </c>
      <c r="B27" t="s">
        <v>369</v>
      </c>
      <c r="C27" t="s">
        <v>359</v>
      </c>
      <c r="D27" s="7">
        <v>42481</v>
      </c>
      <c r="E27" t="s">
        <v>276</v>
      </c>
      <c r="G27" t="str">
        <f t="shared" si="0"/>
        <v>Ref</v>
      </c>
      <c r="H27">
        <v>1.6</v>
      </c>
      <c r="I27">
        <v>1.28</v>
      </c>
      <c r="J27">
        <f t="shared" si="1"/>
        <v>0.32000000000000006</v>
      </c>
      <c r="K27">
        <f t="shared" si="2"/>
        <v>2.88</v>
      </c>
      <c r="L27">
        <f t="shared" si="3"/>
        <v>0.64</v>
      </c>
      <c r="M27" t="s">
        <v>360</v>
      </c>
      <c r="N27" t="s">
        <v>361</v>
      </c>
      <c r="O27">
        <v>7</v>
      </c>
      <c r="P27">
        <v>0.64</v>
      </c>
      <c r="Q27" s="46">
        <v>40</v>
      </c>
      <c r="R27">
        <v>2</v>
      </c>
    </row>
    <row r="28" spans="1:18" x14ac:dyDescent="0.3">
      <c r="A28">
        <v>27</v>
      </c>
      <c r="B28" t="s">
        <v>369</v>
      </c>
      <c r="C28" t="s">
        <v>359</v>
      </c>
      <c r="D28" s="7">
        <v>42481</v>
      </c>
      <c r="E28" t="s">
        <v>277</v>
      </c>
      <c r="G28" t="str">
        <f t="shared" si="0"/>
        <v>Ref</v>
      </c>
      <c r="H28">
        <v>1.8</v>
      </c>
      <c r="I28">
        <v>0.96</v>
      </c>
      <c r="J28">
        <f t="shared" si="1"/>
        <v>0.84000000000000008</v>
      </c>
      <c r="K28">
        <f t="shared" si="2"/>
        <v>2.76</v>
      </c>
      <c r="L28">
        <f t="shared" si="3"/>
        <v>0.48</v>
      </c>
      <c r="M28" t="s">
        <v>360</v>
      </c>
      <c r="N28" t="s">
        <v>361</v>
      </c>
      <c r="O28">
        <v>7</v>
      </c>
      <c r="P28">
        <v>0.48</v>
      </c>
      <c r="Q28" s="46">
        <v>27</v>
      </c>
      <c r="R28">
        <v>2</v>
      </c>
    </row>
    <row r="29" spans="1:18" x14ac:dyDescent="0.3">
      <c r="A29">
        <v>28</v>
      </c>
      <c r="B29" t="s">
        <v>369</v>
      </c>
      <c r="C29" t="s">
        <v>359</v>
      </c>
      <c r="D29" s="7">
        <v>42481</v>
      </c>
      <c r="E29" t="s">
        <v>278</v>
      </c>
      <c r="G29" t="str">
        <f t="shared" si="0"/>
        <v>Ref</v>
      </c>
      <c r="H29">
        <v>4.8</v>
      </c>
      <c r="I29">
        <v>2.2000000000000002</v>
      </c>
      <c r="J29">
        <f t="shared" si="1"/>
        <v>2.5999999999999996</v>
      </c>
      <c r="K29">
        <f t="shared" si="2"/>
        <v>7</v>
      </c>
      <c r="L29">
        <f t="shared" si="3"/>
        <v>1.1000000000000001</v>
      </c>
      <c r="M29" t="s">
        <v>360</v>
      </c>
      <c r="N29" t="s">
        <v>361</v>
      </c>
      <c r="O29">
        <v>8</v>
      </c>
      <c r="P29">
        <v>1.1000000000000001</v>
      </c>
      <c r="Q29" s="46">
        <v>22</v>
      </c>
      <c r="R29">
        <v>2</v>
      </c>
    </row>
    <row r="30" spans="1:18" x14ac:dyDescent="0.3">
      <c r="A30">
        <v>29</v>
      </c>
      <c r="B30" t="s">
        <v>369</v>
      </c>
      <c r="C30" t="s">
        <v>359</v>
      </c>
      <c r="D30" s="7">
        <v>42481</v>
      </c>
      <c r="E30" t="s">
        <v>279</v>
      </c>
      <c r="G30" t="str">
        <f t="shared" si="0"/>
        <v>Ref</v>
      </c>
      <c r="H30">
        <v>4.8</v>
      </c>
      <c r="I30">
        <v>3.8</v>
      </c>
      <c r="J30">
        <f t="shared" si="1"/>
        <v>1</v>
      </c>
      <c r="K30">
        <f t="shared" si="2"/>
        <v>8.6</v>
      </c>
      <c r="L30">
        <f t="shared" si="3"/>
        <v>1.9</v>
      </c>
      <c r="M30" t="s">
        <v>360</v>
      </c>
      <c r="N30" t="s">
        <v>361</v>
      </c>
      <c r="O30">
        <v>5</v>
      </c>
      <c r="P30">
        <v>1.9</v>
      </c>
      <c r="Q30" s="46">
        <v>39</v>
      </c>
      <c r="R30">
        <v>2</v>
      </c>
    </row>
    <row r="31" spans="1:18" x14ac:dyDescent="0.3">
      <c r="A31">
        <v>30</v>
      </c>
      <c r="B31" t="s">
        <v>369</v>
      </c>
      <c r="C31" t="s">
        <v>359</v>
      </c>
      <c r="D31" s="7">
        <v>42481</v>
      </c>
      <c r="E31" t="s">
        <v>280</v>
      </c>
      <c r="G31" t="str">
        <f t="shared" si="0"/>
        <v>Ref</v>
      </c>
      <c r="H31">
        <v>14</v>
      </c>
      <c r="I31">
        <v>5.8</v>
      </c>
      <c r="J31">
        <f t="shared" si="1"/>
        <v>8.1999999999999993</v>
      </c>
      <c r="K31">
        <f t="shared" si="2"/>
        <v>19.8</v>
      </c>
      <c r="L31">
        <f t="shared" si="3"/>
        <v>2.9</v>
      </c>
      <c r="M31" t="s">
        <v>360</v>
      </c>
      <c r="N31" t="s">
        <v>361</v>
      </c>
      <c r="O31">
        <v>11</v>
      </c>
      <c r="P31">
        <v>2.9</v>
      </c>
      <c r="Q31" s="46">
        <v>20</v>
      </c>
      <c r="R31">
        <v>2</v>
      </c>
    </row>
    <row r="32" spans="1:18" x14ac:dyDescent="0.3">
      <c r="A32">
        <v>31</v>
      </c>
      <c r="B32" t="s">
        <v>369</v>
      </c>
      <c r="C32" t="s">
        <v>359</v>
      </c>
      <c r="D32" s="7">
        <v>42481</v>
      </c>
      <c r="E32" t="s">
        <v>281</v>
      </c>
      <c r="G32" t="str">
        <f t="shared" si="0"/>
        <v>Ref</v>
      </c>
      <c r="H32">
        <v>44</v>
      </c>
      <c r="I32">
        <v>28</v>
      </c>
      <c r="J32">
        <f t="shared" si="1"/>
        <v>16</v>
      </c>
      <c r="K32">
        <f t="shared" si="2"/>
        <v>72</v>
      </c>
      <c r="L32">
        <f t="shared" si="3"/>
        <v>14</v>
      </c>
      <c r="M32" t="s">
        <v>360</v>
      </c>
      <c r="N32" t="s">
        <v>361</v>
      </c>
      <c r="O32">
        <v>16</v>
      </c>
      <c r="P32">
        <v>14</v>
      </c>
      <c r="Q32" s="46">
        <v>33</v>
      </c>
      <c r="R32">
        <v>2</v>
      </c>
    </row>
    <row r="33" spans="1:18" x14ac:dyDescent="0.3">
      <c r="A33">
        <v>32</v>
      </c>
      <c r="B33" t="s">
        <v>369</v>
      </c>
      <c r="C33" t="s">
        <v>359</v>
      </c>
      <c r="D33" s="7">
        <v>42481</v>
      </c>
      <c r="E33" t="s">
        <v>282</v>
      </c>
      <c r="G33" t="str">
        <f t="shared" si="0"/>
        <v>Ref</v>
      </c>
      <c r="H33">
        <v>100</v>
      </c>
      <c r="I33">
        <v>58</v>
      </c>
      <c r="J33">
        <f t="shared" si="1"/>
        <v>42</v>
      </c>
      <c r="K33">
        <f t="shared" si="2"/>
        <v>158</v>
      </c>
      <c r="L33">
        <f t="shared" si="3"/>
        <v>29</v>
      </c>
      <c r="M33" t="s">
        <v>360</v>
      </c>
      <c r="N33" t="s">
        <v>361</v>
      </c>
      <c r="O33">
        <v>16</v>
      </c>
      <c r="P33">
        <v>29</v>
      </c>
      <c r="Q33" s="46">
        <v>28</v>
      </c>
      <c r="R33">
        <v>2</v>
      </c>
    </row>
    <row r="34" spans="1:18" x14ac:dyDescent="0.3">
      <c r="A34">
        <v>33</v>
      </c>
      <c r="B34" t="s">
        <v>369</v>
      </c>
      <c r="C34" t="s">
        <v>359</v>
      </c>
      <c r="D34" s="7">
        <v>42481</v>
      </c>
      <c r="E34" t="s">
        <v>283</v>
      </c>
      <c r="G34" t="str">
        <f t="shared" si="0"/>
        <v>Ref</v>
      </c>
      <c r="H34">
        <v>48</v>
      </c>
      <c r="I34">
        <v>34</v>
      </c>
      <c r="J34">
        <f t="shared" si="1"/>
        <v>14</v>
      </c>
      <c r="K34">
        <f t="shared" si="2"/>
        <v>82</v>
      </c>
      <c r="L34">
        <f t="shared" si="3"/>
        <v>17</v>
      </c>
      <c r="M34" t="s">
        <v>360</v>
      </c>
      <c r="N34" t="s">
        <v>361</v>
      </c>
      <c r="O34">
        <v>15</v>
      </c>
      <c r="P34">
        <v>17</v>
      </c>
      <c r="Q34" s="46">
        <v>35</v>
      </c>
      <c r="R34">
        <v>2</v>
      </c>
    </row>
    <row r="35" spans="1:18" x14ac:dyDescent="0.3">
      <c r="A35">
        <v>34</v>
      </c>
      <c r="B35" t="s">
        <v>369</v>
      </c>
      <c r="C35" t="s">
        <v>359</v>
      </c>
      <c r="D35" s="7">
        <v>42481</v>
      </c>
      <c r="E35" t="s">
        <v>284</v>
      </c>
      <c r="G35" t="str">
        <f t="shared" si="0"/>
        <v>Ref</v>
      </c>
      <c r="H35">
        <v>15</v>
      </c>
      <c r="I35">
        <v>11.4</v>
      </c>
      <c r="J35">
        <f t="shared" si="1"/>
        <v>3.5999999999999996</v>
      </c>
      <c r="K35">
        <f t="shared" si="2"/>
        <v>26.4</v>
      </c>
      <c r="L35">
        <f t="shared" si="3"/>
        <v>5.7</v>
      </c>
      <c r="M35" t="s">
        <v>360</v>
      </c>
      <c r="N35" t="s">
        <v>361</v>
      </c>
      <c r="O35">
        <v>13</v>
      </c>
      <c r="P35">
        <v>5.7</v>
      </c>
      <c r="Q35" s="46">
        <v>39</v>
      </c>
      <c r="R35">
        <v>2</v>
      </c>
    </row>
    <row r="36" spans="1:18" x14ac:dyDescent="0.3">
      <c r="A36">
        <v>35</v>
      </c>
      <c r="B36" t="s">
        <v>369</v>
      </c>
      <c r="C36" t="s">
        <v>359</v>
      </c>
      <c r="D36" s="7">
        <v>42481</v>
      </c>
      <c r="E36" t="s">
        <v>285</v>
      </c>
      <c r="G36" t="str">
        <f t="shared" si="0"/>
        <v>Ref</v>
      </c>
      <c r="H36" s="1">
        <v>4</v>
      </c>
      <c r="I36">
        <v>2.8</v>
      </c>
      <c r="J36">
        <f t="shared" si="1"/>
        <v>1.2000000000000002</v>
      </c>
      <c r="K36">
        <f t="shared" si="2"/>
        <v>6.8</v>
      </c>
      <c r="L36">
        <f t="shared" si="3"/>
        <v>1.4</v>
      </c>
      <c r="M36" t="s">
        <v>360</v>
      </c>
      <c r="N36" t="s">
        <v>361</v>
      </c>
      <c r="O36">
        <v>8</v>
      </c>
      <c r="P36">
        <v>1.4</v>
      </c>
      <c r="Q36" s="46">
        <v>35</v>
      </c>
      <c r="R36">
        <v>2</v>
      </c>
    </row>
    <row r="37" spans="1:18" x14ac:dyDescent="0.3">
      <c r="A37">
        <v>36</v>
      </c>
      <c r="B37" t="s">
        <v>369</v>
      </c>
      <c r="C37" t="s">
        <v>359</v>
      </c>
      <c r="D37" s="7">
        <v>42481</v>
      </c>
      <c r="E37" t="s">
        <v>286</v>
      </c>
      <c r="G37" t="str">
        <f t="shared" si="0"/>
        <v>Ref</v>
      </c>
      <c r="H37">
        <v>0.39</v>
      </c>
      <c r="I37">
        <v>0.26</v>
      </c>
      <c r="J37">
        <f t="shared" si="1"/>
        <v>0.13</v>
      </c>
      <c r="K37">
        <f t="shared" si="2"/>
        <v>0.65</v>
      </c>
      <c r="L37">
        <f t="shared" si="3"/>
        <v>0.13</v>
      </c>
      <c r="M37" t="s">
        <v>360</v>
      </c>
      <c r="N37" t="s">
        <v>361</v>
      </c>
      <c r="O37">
        <v>5</v>
      </c>
      <c r="P37">
        <v>0.13</v>
      </c>
      <c r="Q37" s="46">
        <v>33</v>
      </c>
      <c r="R37">
        <v>2</v>
      </c>
    </row>
    <row r="38" spans="1:18" x14ac:dyDescent="0.3">
      <c r="A38">
        <v>37</v>
      </c>
      <c r="B38" t="s">
        <v>369</v>
      </c>
      <c r="C38" t="s">
        <v>359</v>
      </c>
      <c r="D38" s="7">
        <v>42481</v>
      </c>
      <c r="E38" t="s">
        <v>287</v>
      </c>
      <c r="G38" t="str">
        <f t="shared" si="0"/>
        <v>Ref</v>
      </c>
      <c r="H38">
        <v>1.9</v>
      </c>
      <c r="I38">
        <v>0.82</v>
      </c>
      <c r="J38">
        <f t="shared" si="1"/>
        <v>1.08</v>
      </c>
      <c r="K38">
        <f t="shared" si="2"/>
        <v>2.7199999999999998</v>
      </c>
      <c r="L38">
        <f t="shared" si="3"/>
        <v>0.41</v>
      </c>
      <c r="M38" t="s">
        <v>360</v>
      </c>
      <c r="N38" t="s">
        <v>361</v>
      </c>
      <c r="O38">
        <v>9</v>
      </c>
      <c r="P38">
        <v>0.41</v>
      </c>
      <c r="Q38" s="46">
        <v>21</v>
      </c>
      <c r="R38">
        <v>2</v>
      </c>
    </row>
    <row r="39" spans="1:18" x14ac:dyDescent="0.3">
      <c r="A39">
        <v>38</v>
      </c>
      <c r="B39" t="s">
        <v>369</v>
      </c>
      <c r="C39" t="s">
        <v>359</v>
      </c>
      <c r="D39" s="7">
        <v>42481</v>
      </c>
      <c r="E39" t="s">
        <v>288</v>
      </c>
      <c r="G39" t="str">
        <f t="shared" si="0"/>
        <v>Ref</v>
      </c>
      <c r="H39">
        <v>3.7</v>
      </c>
      <c r="I39">
        <v>2.2000000000000002</v>
      </c>
      <c r="J39">
        <f t="shared" si="1"/>
        <v>1.5</v>
      </c>
      <c r="K39">
        <f t="shared" si="2"/>
        <v>5.9</v>
      </c>
      <c r="L39">
        <f t="shared" si="3"/>
        <v>1.1000000000000001</v>
      </c>
      <c r="M39" t="s">
        <v>360</v>
      </c>
      <c r="N39" t="s">
        <v>361</v>
      </c>
      <c r="O39">
        <v>6</v>
      </c>
      <c r="P39">
        <v>1.1000000000000001</v>
      </c>
      <c r="Q39" s="46">
        <v>29</v>
      </c>
      <c r="R39">
        <v>2</v>
      </c>
    </row>
    <row r="40" spans="1:18" x14ac:dyDescent="0.3">
      <c r="A40">
        <v>39</v>
      </c>
      <c r="B40" t="s">
        <v>369</v>
      </c>
      <c r="C40" t="s">
        <v>359</v>
      </c>
      <c r="D40" s="7">
        <v>42481</v>
      </c>
      <c r="E40" t="s">
        <v>289</v>
      </c>
      <c r="G40" t="str">
        <f t="shared" si="0"/>
        <v>Ref</v>
      </c>
      <c r="H40">
        <v>2.4</v>
      </c>
      <c r="I40">
        <v>1.52</v>
      </c>
      <c r="J40">
        <f t="shared" si="1"/>
        <v>0.87999999999999989</v>
      </c>
      <c r="K40">
        <f t="shared" si="2"/>
        <v>3.92</v>
      </c>
      <c r="L40">
        <f t="shared" si="3"/>
        <v>0.76</v>
      </c>
      <c r="M40" t="s">
        <v>360</v>
      </c>
      <c r="N40" t="s">
        <v>361</v>
      </c>
      <c r="O40">
        <v>6</v>
      </c>
      <c r="P40">
        <v>0.76</v>
      </c>
      <c r="Q40" s="46">
        <v>32</v>
      </c>
      <c r="R40">
        <v>2</v>
      </c>
    </row>
    <row r="41" spans="1:18" x14ac:dyDescent="0.3">
      <c r="A41">
        <v>40</v>
      </c>
      <c r="B41" t="s">
        <v>369</v>
      </c>
      <c r="C41" t="s">
        <v>359</v>
      </c>
      <c r="D41" s="7">
        <v>42481</v>
      </c>
      <c r="E41" t="s">
        <v>290</v>
      </c>
      <c r="G41" t="str">
        <f t="shared" si="0"/>
        <v>Ref</v>
      </c>
      <c r="H41">
        <v>3.2</v>
      </c>
      <c r="I41">
        <v>1.82</v>
      </c>
      <c r="J41">
        <f t="shared" si="1"/>
        <v>1.3800000000000001</v>
      </c>
      <c r="K41">
        <f t="shared" si="2"/>
        <v>5.0200000000000005</v>
      </c>
      <c r="L41">
        <f t="shared" si="3"/>
        <v>0.91</v>
      </c>
      <c r="M41" t="s">
        <v>360</v>
      </c>
      <c r="N41" t="s">
        <v>361</v>
      </c>
      <c r="O41">
        <v>10</v>
      </c>
      <c r="P41">
        <v>0.91</v>
      </c>
      <c r="Q41" s="46">
        <v>29</v>
      </c>
      <c r="R41">
        <v>2</v>
      </c>
    </row>
    <row r="42" spans="1:18" x14ac:dyDescent="0.3">
      <c r="A42">
        <v>41</v>
      </c>
      <c r="B42" t="s">
        <v>369</v>
      </c>
      <c r="C42" t="s">
        <v>359</v>
      </c>
      <c r="D42" s="7">
        <v>42481</v>
      </c>
      <c r="E42" t="s">
        <v>291</v>
      </c>
      <c r="G42" t="str">
        <f t="shared" si="0"/>
        <v>Ref</v>
      </c>
      <c r="H42">
        <v>8.1999999999999993</v>
      </c>
      <c r="I42">
        <v>5.2</v>
      </c>
      <c r="J42">
        <f t="shared" si="1"/>
        <v>2.9999999999999991</v>
      </c>
      <c r="K42">
        <f t="shared" si="2"/>
        <v>13.399999999999999</v>
      </c>
      <c r="L42">
        <f t="shared" si="3"/>
        <v>2.6</v>
      </c>
      <c r="M42" t="s">
        <v>360</v>
      </c>
      <c r="N42" t="s">
        <v>361</v>
      </c>
      <c r="O42">
        <v>13</v>
      </c>
      <c r="P42">
        <v>2.6</v>
      </c>
      <c r="Q42" s="46">
        <v>31</v>
      </c>
      <c r="R42">
        <v>2</v>
      </c>
    </row>
    <row r="43" spans="1:18" x14ac:dyDescent="0.3">
      <c r="A43">
        <v>42</v>
      </c>
      <c r="B43" t="s">
        <v>369</v>
      </c>
      <c r="C43" t="s">
        <v>359</v>
      </c>
      <c r="D43" s="7">
        <v>42481</v>
      </c>
      <c r="E43" t="s">
        <v>292</v>
      </c>
      <c r="G43" t="str">
        <f t="shared" si="0"/>
        <v>Ref</v>
      </c>
      <c r="H43">
        <v>26</v>
      </c>
      <c r="I43">
        <v>19.600000000000001</v>
      </c>
      <c r="J43">
        <f t="shared" si="1"/>
        <v>6.3999999999999986</v>
      </c>
      <c r="K43">
        <f t="shared" si="2"/>
        <v>45.6</v>
      </c>
      <c r="L43">
        <f t="shared" si="3"/>
        <v>9.8000000000000007</v>
      </c>
      <c r="M43" t="s">
        <v>360</v>
      </c>
      <c r="N43" t="s">
        <v>361</v>
      </c>
      <c r="O43">
        <v>15</v>
      </c>
      <c r="P43">
        <v>9.8000000000000007</v>
      </c>
      <c r="Q43" s="46">
        <v>37</v>
      </c>
      <c r="R43">
        <v>2</v>
      </c>
    </row>
    <row r="44" spans="1:18" x14ac:dyDescent="0.3">
      <c r="A44">
        <v>43</v>
      </c>
      <c r="B44" t="s">
        <v>369</v>
      </c>
      <c r="C44" t="s">
        <v>359</v>
      </c>
      <c r="D44" s="7">
        <v>42481</v>
      </c>
      <c r="E44" t="s">
        <v>293</v>
      </c>
      <c r="G44" t="str">
        <f t="shared" si="0"/>
        <v>Ref</v>
      </c>
      <c r="H44">
        <v>36</v>
      </c>
      <c r="I44">
        <v>26</v>
      </c>
      <c r="J44">
        <f t="shared" si="1"/>
        <v>10</v>
      </c>
      <c r="K44">
        <f t="shared" si="2"/>
        <v>62</v>
      </c>
      <c r="L44">
        <f t="shared" si="3"/>
        <v>13</v>
      </c>
      <c r="M44" t="s">
        <v>360</v>
      </c>
      <c r="N44" t="s">
        <v>361</v>
      </c>
      <c r="O44">
        <v>15</v>
      </c>
      <c r="P44">
        <v>13</v>
      </c>
      <c r="Q44" s="46">
        <v>35</v>
      </c>
      <c r="R44">
        <v>2</v>
      </c>
    </row>
    <row r="45" spans="1:18" x14ac:dyDescent="0.3">
      <c r="A45">
        <v>44</v>
      </c>
      <c r="B45" t="s">
        <v>369</v>
      </c>
      <c r="C45" t="s">
        <v>359</v>
      </c>
      <c r="D45" s="7">
        <v>42481</v>
      </c>
      <c r="E45" t="s">
        <v>294</v>
      </c>
      <c r="G45" t="str">
        <f t="shared" si="0"/>
        <v>Ref</v>
      </c>
      <c r="H45">
        <v>27</v>
      </c>
      <c r="I45">
        <v>22</v>
      </c>
      <c r="J45">
        <f t="shared" si="1"/>
        <v>5</v>
      </c>
      <c r="K45">
        <f t="shared" si="2"/>
        <v>49</v>
      </c>
      <c r="L45">
        <f t="shared" si="3"/>
        <v>11</v>
      </c>
      <c r="M45" t="s">
        <v>360</v>
      </c>
      <c r="N45" t="s">
        <v>361</v>
      </c>
      <c r="O45">
        <v>15</v>
      </c>
      <c r="P45">
        <v>11</v>
      </c>
      <c r="Q45" s="46">
        <v>38</v>
      </c>
      <c r="R45">
        <v>2</v>
      </c>
    </row>
    <row r="46" spans="1:18" x14ac:dyDescent="0.3">
      <c r="A46">
        <v>45</v>
      </c>
      <c r="B46" t="s">
        <v>369</v>
      </c>
      <c r="C46" t="s">
        <v>359</v>
      </c>
      <c r="D46" s="7">
        <v>42481</v>
      </c>
      <c r="E46" t="s">
        <v>295</v>
      </c>
      <c r="G46" t="str">
        <f t="shared" si="0"/>
        <v>Ref</v>
      </c>
      <c r="H46">
        <v>14</v>
      </c>
      <c r="I46">
        <v>10.199999999999999</v>
      </c>
      <c r="J46">
        <f t="shared" si="1"/>
        <v>3.8000000000000007</v>
      </c>
      <c r="K46">
        <f t="shared" si="2"/>
        <v>24.2</v>
      </c>
      <c r="L46">
        <f t="shared" si="3"/>
        <v>5.0999999999999996</v>
      </c>
      <c r="M46" t="s">
        <v>360</v>
      </c>
      <c r="N46" t="s">
        <v>361</v>
      </c>
      <c r="O46">
        <v>16</v>
      </c>
      <c r="P46">
        <v>5.0999999999999996</v>
      </c>
      <c r="Q46" s="46">
        <v>37</v>
      </c>
      <c r="R46">
        <v>2</v>
      </c>
    </row>
    <row r="47" spans="1:18" x14ac:dyDescent="0.3">
      <c r="A47">
        <v>46</v>
      </c>
      <c r="B47" t="s">
        <v>369</v>
      </c>
      <c r="C47" t="s">
        <v>359</v>
      </c>
      <c r="D47" s="7">
        <v>42481</v>
      </c>
      <c r="E47" t="s">
        <v>296</v>
      </c>
      <c r="G47" t="str">
        <f t="shared" si="0"/>
        <v>Ref</v>
      </c>
      <c r="H47">
        <v>5.6</v>
      </c>
      <c r="I47">
        <v>3</v>
      </c>
      <c r="J47">
        <f t="shared" si="1"/>
        <v>2.5999999999999996</v>
      </c>
      <c r="K47">
        <f t="shared" si="2"/>
        <v>8.6</v>
      </c>
      <c r="L47">
        <f t="shared" si="3"/>
        <v>1.5</v>
      </c>
      <c r="M47" t="s">
        <v>360</v>
      </c>
      <c r="N47" t="s">
        <v>361</v>
      </c>
      <c r="O47">
        <v>7</v>
      </c>
      <c r="P47">
        <v>1.5</v>
      </c>
      <c r="Q47" s="46">
        <v>26</v>
      </c>
      <c r="R47">
        <v>2</v>
      </c>
    </row>
    <row r="48" spans="1:18" x14ac:dyDescent="0.3">
      <c r="A48">
        <v>47</v>
      </c>
      <c r="B48" t="s">
        <v>369</v>
      </c>
      <c r="C48" t="s">
        <v>359</v>
      </c>
      <c r="D48" s="7">
        <v>42481</v>
      </c>
      <c r="E48" t="s">
        <v>297</v>
      </c>
      <c r="G48" t="str">
        <f t="shared" si="0"/>
        <v>Ref</v>
      </c>
      <c r="H48">
        <v>0.69</v>
      </c>
      <c r="I48">
        <v>0.46</v>
      </c>
      <c r="J48">
        <f t="shared" si="1"/>
        <v>0.22999999999999993</v>
      </c>
      <c r="K48">
        <f t="shared" si="2"/>
        <v>1.1499999999999999</v>
      </c>
      <c r="L48">
        <f t="shared" si="3"/>
        <v>0.23</v>
      </c>
      <c r="M48" t="s">
        <v>360</v>
      </c>
      <c r="N48" t="s">
        <v>361</v>
      </c>
      <c r="O48">
        <v>5</v>
      </c>
      <c r="P48">
        <v>0.23</v>
      </c>
      <c r="Q48" s="46">
        <v>33</v>
      </c>
      <c r="R48">
        <v>2</v>
      </c>
    </row>
    <row r="49" spans="1:18" x14ac:dyDescent="0.3">
      <c r="A49">
        <v>48</v>
      </c>
      <c r="B49" t="s">
        <v>369</v>
      </c>
      <c r="C49" t="s">
        <v>359</v>
      </c>
      <c r="D49" s="7">
        <v>42481</v>
      </c>
      <c r="E49" t="s">
        <v>298</v>
      </c>
      <c r="G49" t="str">
        <f t="shared" si="0"/>
        <v>Ref</v>
      </c>
      <c r="H49">
        <v>1.4</v>
      </c>
      <c r="I49">
        <v>0.28000000000000003</v>
      </c>
      <c r="J49">
        <f t="shared" si="1"/>
        <v>1.1199999999999999</v>
      </c>
      <c r="K49">
        <f t="shared" si="2"/>
        <v>1.68</v>
      </c>
      <c r="L49">
        <f t="shared" si="3"/>
        <v>0.14000000000000001</v>
      </c>
      <c r="M49" t="s">
        <v>360</v>
      </c>
      <c r="N49" t="s">
        <v>361</v>
      </c>
      <c r="O49">
        <v>6</v>
      </c>
      <c r="P49">
        <v>0.14000000000000001</v>
      </c>
      <c r="Q49" s="46">
        <v>10</v>
      </c>
      <c r="R49">
        <v>2</v>
      </c>
    </row>
    <row r="50" spans="1:18" x14ac:dyDescent="0.3">
      <c r="A50">
        <v>49</v>
      </c>
      <c r="B50" t="s">
        <v>369</v>
      </c>
      <c r="C50" t="s">
        <v>359</v>
      </c>
      <c r="D50" s="7">
        <v>42481</v>
      </c>
      <c r="E50" t="s">
        <v>299</v>
      </c>
      <c r="G50" t="str">
        <f t="shared" si="0"/>
        <v>Ref</v>
      </c>
      <c r="H50">
        <v>2</v>
      </c>
      <c r="I50">
        <v>1.1200000000000001</v>
      </c>
      <c r="J50">
        <f t="shared" si="1"/>
        <v>0.87999999999999989</v>
      </c>
      <c r="K50">
        <f t="shared" si="2"/>
        <v>3.12</v>
      </c>
      <c r="L50">
        <f t="shared" si="3"/>
        <v>0.56000000000000005</v>
      </c>
      <c r="M50" t="s">
        <v>360</v>
      </c>
      <c r="N50" t="s">
        <v>361</v>
      </c>
      <c r="O50">
        <v>10</v>
      </c>
      <c r="P50">
        <v>0.56000000000000005</v>
      </c>
      <c r="Q50" s="46">
        <v>28</v>
      </c>
      <c r="R50">
        <v>2</v>
      </c>
    </row>
    <row r="51" spans="1:18" x14ac:dyDescent="0.3">
      <c r="A51">
        <v>50</v>
      </c>
      <c r="B51" t="s">
        <v>369</v>
      </c>
      <c r="C51" t="s">
        <v>359</v>
      </c>
      <c r="D51" s="7">
        <v>42481</v>
      </c>
      <c r="E51" t="s">
        <v>300</v>
      </c>
      <c r="G51" t="str">
        <f t="shared" si="0"/>
        <v>Ref</v>
      </c>
      <c r="H51">
        <v>4.0999999999999996</v>
      </c>
      <c r="I51">
        <v>2.8</v>
      </c>
      <c r="J51">
        <f t="shared" si="1"/>
        <v>1.2999999999999998</v>
      </c>
      <c r="K51">
        <f t="shared" si="2"/>
        <v>6.8999999999999995</v>
      </c>
      <c r="L51">
        <f t="shared" si="3"/>
        <v>1.4</v>
      </c>
      <c r="M51" t="s">
        <v>360</v>
      </c>
      <c r="N51" t="s">
        <v>361</v>
      </c>
      <c r="O51">
        <v>12</v>
      </c>
      <c r="P51">
        <v>1.4</v>
      </c>
      <c r="Q51" s="46">
        <v>33</v>
      </c>
      <c r="R51">
        <v>2</v>
      </c>
    </row>
    <row r="52" spans="1:18" x14ac:dyDescent="0.3">
      <c r="A52">
        <v>51</v>
      </c>
      <c r="B52" t="s">
        <v>369</v>
      </c>
      <c r="C52" t="s">
        <v>359</v>
      </c>
      <c r="D52" s="7">
        <v>42481</v>
      </c>
      <c r="E52" t="s">
        <v>301</v>
      </c>
      <c r="G52" t="str">
        <f t="shared" si="0"/>
        <v>Ref</v>
      </c>
      <c r="H52">
        <v>13</v>
      </c>
      <c r="I52">
        <v>5.4</v>
      </c>
      <c r="J52">
        <f t="shared" si="1"/>
        <v>7.6</v>
      </c>
      <c r="K52">
        <f t="shared" si="2"/>
        <v>18.399999999999999</v>
      </c>
      <c r="L52">
        <f t="shared" si="3"/>
        <v>2.7</v>
      </c>
      <c r="M52" t="s">
        <v>360</v>
      </c>
      <c r="N52" t="s">
        <v>361</v>
      </c>
      <c r="O52">
        <v>8</v>
      </c>
      <c r="P52">
        <v>2.7</v>
      </c>
      <c r="Q52" s="46">
        <v>20</v>
      </c>
      <c r="R52">
        <v>2</v>
      </c>
    </row>
    <row r="53" spans="1:18" x14ac:dyDescent="0.3">
      <c r="A53">
        <v>52</v>
      </c>
      <c r="B53" t="s">
        <v>369</v>
      </c>
      <c r="C53" t="s">
        <v>359</v>
      </c>
      <c r="D53" s="7">
        <v>42481</v>
      </c>
      <c r="E53" t="s">
        <v>302</v>
      </c>
      <c r="G53" t="str">
        <f t="shared" si="0"/>
        <v>Ref</v>
      </c>
      <c r="H53">
        <v>0.71</v>
      </c>
      <c r="I53">
        <v>0.54</v>
      </c>
      <c r="J53">
        <f t="shared" si="1"/>
        <v>0.16999999999999993</v>
      </c>
      <c r="K53">
        <f t="shared" si="2"/>
        <v>1.25</v>
      </c>
      <c r="L53">
        <f t="shared" si="3"/>
        <v>0.27</v>
      </c>
      <c r="M53" t="s">
        <v>360</v>
      </c>
      <c r="N53" t="s">
        <v>361</v>
      </c>
      <c r="O53">
        <v>5</v>
      </c>
      <c r="P53">
        <v>0.27</v>
      </c>
      <c r="Q53" s="46">
        <v>38</v>
      </c>
      <c r="R53">
        <v>2</v>
      </c>
    </row>
    <row r="54" spans="1:18" x14ac:dyDescent="0.3">
      <c r="A54">
        <v>53</v>
      </c>
      <c r="B54" t="s">
        <v>369</v>
      </c>
      <c r="C54" t="s">
        <v>359</v>
      </c>
      <c r="D54" s="7">
        <v>42481</v>
      </c>
      <c r="E54" t="s">
        <v>303</v>
      </c>
      <c r="G54" t="str">
        <f t="shared" si="0"/>
        <v>Ref</v>
      </c>
      <c r="H54">
        <v>2</v>
      </c>
      <c r="I54">
        <v>1.28</v>
      </c>
      <c r="J54">
        <f t="shared" si="1"/>
        <v>0.72</v>
      </c>
      <c r="K54">
        <f t="shared" si="2"/>
        <v>3.2800000000000002</v>
      </c>
      <c r="L54">
        <f t="shared" si="3"/>
        <v>0.64</v>
      </c>
      <c r="M54" t="s">
        <v>360</v>
      </c>
      <c r="N54" t="s">
        <v>361</v>
      </c>
      <c r="O54">
        <v>5</v>
      </c>
      <c r="P54">
        <v>0.64</v>
      </c>
      <c r="Q54" s="46">
        <v>32</v>
      </c>
      <c r="R54">
        <v>2</v>
      </c>
    </row>
    <row r="55" spans="1:18" x14ac:dyDescent="0.3">
      <c r="A55">
        <v>54</v>
      </c>
      <c r="B55" t="s">
        <v>369</v>
      </c>
      <c r="C55" t="s">
        <v>359</v>
      </c>
      <c r="D55" s="7">
        <v>42481</v>
      </c>
      <c r="E55" t="s">
        <v>304</v>
      </c>
      <c r="G55" t="str">
        <f t="shared" si="0"/>
        <v>Ref</v>
      </c>
      <c r="H55">
        <v>0.68</v>
      </c>
      <c r="I55">
        <v>0.42</v>
      </c>
      <c r="J55">
        <f t="shared" si="1"/>
        <v>0.26000000000000006</v>
      </c>
      <c r="K55">
        <f t="shared" si="2"/>
        <v>1.1000000000000001</v>
      </c>
      <c r="L55">
        <f t="shared" si="3"/>
        <v>0.21</v>
      </c>
      <c r="M55" t="s">
        <v>360</v>
      </c>
      <c r="N55" t="s">
        <v>361</v>
      </c>
      <c r="O55">
        <v>9</v>
      </c>
      <c r="P55">
        <v>0.21</v>
      </c>
      <c r="Q55" s="46">
        <v>31</v>
      </c>
      <c r="R55">
        <v>2</v>
      </c>
    </row>
    <row r="56" spans="1:18" x14ac:dyDescent="0.3">
      <c r="A56">
        <v>55</v>
      </c>
      <c r="B56" t="s">
        <v>369</v>
      </c>
      <c r="C56" t="s">
        <v>359</v>
      </c>
      <c r="D56" s="7">
        <v>42481</v>
      </c>
      <c r="E56" t="s">
        <v>305</v>
      </c>
      <c r="G56" t="str">
        <f t="shared" si="0"/>
        <v>Ref</v>
      </c>
      <c r="H56">
        <v>1.2</v>
      </c>
      <c r="I56">
        <v>0.54</v>
      </c>
      <c r="J56">
        <f t="shared" si="1"/>
        <v>0.65999999999999992</v>
      </c>
      <c r="K56">
        <f t="shared" si="2"/>
        <v>1.74</v>
      </c>
      <c r="L56">
        <f t="shared" si="3"/>
        <v>0.27</v>
      </c>
      <c r="M56" t="s">
        <v>360</v>
      </c>
      <c r="N56" t="s">
        <v>361</v>
      </c>
      <c r="O56">
        <v>6</v>
      </c>
      <c r="P56">
        <v>0.27</v>
      </c>
      <c r="Q56" s="46">
        <v>22</v>
      </c>
      <c r="R56">
        <v>2</v>
      </c>
    </row>
    <row r="57" spans="1:18" x14ac:dyDescent="0.3">
      <c r="A57">
        <v>56</v>
      </c>
      <c r="B57" t="s">
        <v>369</v>
      </c>
      <c r="C57" t="s">
        <v>359</v>
      </c>
      <c r="D57" s="7">
        <v>42481</v>
      </c>
      <c r="E57" t="s">
        <v>108</v>
      </c>
      <c r="G57" t="str">
        <f t="shared" si="0"/>
        <v>Ref</v>
      </c>
      <c r="H57">
        <v>1</v>
      </c>
      <c r="I57">
        <v>0.4</v>
      </c>
      <c r="J57">
        <f t="shared" si="1"/>
        <v>0.6</v>
      </c>
      <c r="K57">
        <f t="shared" si="2"/>
        <v>1.4</v>
      </c>
      <c r="L57">
        <f t="shared" si="3"/>
        <v>0.2</v>
      </c>
      <c r="M57" t="s">
        <v>360</v>
      </c>
      <c r="N57" t="s">
        <v>361</v>
      </c>
      <c r="O57">
        <v>16</v>
      </c>
      <c r="P57">
        <v>0.2</v>
      </c>
      <c r="Q57" s="46">
        <v>19</v>
      </c>
      <c r="R57">
        <v>2</v>
      </c>
    </row>
    <row r="58" spans="1:18" x14ac:dyDescent="0.3">
      <c r="A58">
        <v>57</v>
      </c>
      <c r="B58" t="s">
        <v>369</v>
      </c>
      <c r="C58" t="s">
        <v>359</v>
      </c>
      <c r="D58" s="7">
        <v>42481</v>
      </c>
      <c r="E58" t="s">
        <v>109</v>
      </c>
      <c r="G58" t="str">
        <f t="shared" si="0"/>
        <v>Ref</v>
      </c>
      <c r="H58">
        <v>0.52</v>
      </c>
      <c r="I58">
        <v>0.22</v>
      </c>
      <c r="J58">
        <f t="shared" si="1"/>
        <v>0.30000000000000004</v>
      </c>
      <c r="K58">
        <f t="shared" si="2"/>
        <v>0.74</v>
      </c>
      <c r="L58">
        <f t="shared" si="3"/>
        <v>0.11</v>
      </c>
      <c r="M58" t="s">
        <v>360</v>
      </c>
      <c r="N58" t="s">
        <v>361</v>
      </c>
      <c r="O58">
        <v>9</v>
      </c>
      <c r="P58">
        <v>0.11</v>
      </c>
      <c r="Q58" s="46">
        <v>22</v>
      </c>
      <c r="R58">
        <v>2</v>
      </c>
    </row>
    <row r="59" spans="1:18" x14ac:dyDescent="0.3">
      <c r="A59">
        <v>58</v>
      </c>
      <c r="B59" t="s">
        <v>369</v>
      </c>
      <c r="C59" t="s">
        <v>359</v>
      </c>
      <c r="D59" s="7">
        <v>42481</v>
      </c>
      <c r="E59" t="s">
        <v>110</v>
      </c>
      <c r="G59" t="str">
        <f t="shared" si="0"/>
        <v>Ref</v>
      </c>
      <c r="H59">
        <v>73</v>
      </c>
      <c r="I59">
        <v>22</v>
      </c>
      <c r="J59">
        <f t="shared" si="1"/>
        <v>51</v>
      </c>
      <c r="K59">
        <f t="shared" si="2"/>
        <v>95</v>
      </c>
      <c r="L59">
        <f t="shared" si="3"/>
        <v>11</v>
      </c>
      <c r="M59" t="s">
        <v>360</v>
      </c>
      <c r="N59" t="s">
        <v>361</v>
      </c>
      <c r="O59">
        <v>20</v>
      </c>
      <c r="P59">
        <v>11</v>
      </c>
      <c r="Q59" s="46">
        <v>15</v>
      </c>
      <c r="R59">
        <v>2</v>
      </c>
    </row>
    <row r="60" spans="1:18" x14ac:dyDescent="0.3">
      <c r="A60">
        <v>59</v>
      </c>
      <c r="B60" t="s">
        <v>369</v>
      </c>
      <c r="C60" t="s">
        <v>359</v>
      </c>
      <c r="D60" s="7">
        <v>42481</v>
      </c>
      <c r="E60" t="s">
        <v>111</v>
      </c>
      <c r="G60" t="str">
        <f t="shared" si="0"/>
        <v>Ref</v>
      </c>
      <c r="H60">
        <v>0.55000000000000004</v>
      </c>
      <c r="I60">
        <v>0.32</v>
      </c>
      <c r="J60">
        <f t="shared" si="1"/>
        <v>0.23000000000000004</v>
      </c>
      <c r="K60">
        <f t="shared" si="2"/>
        <v>0.87000000000000011</v>
      </c>
      <c r="L60">
        <f t="shared" si="3"/>
        <v>0.16</v>
      </c>
      <c r="M60" t="s">
        <v>360</v>
      </c>
      <c r="N60" t="s">
        <v>361</v>
      </c>
      <c r="O60">
        <v>10</v>
      </c>
      <c r="P60">
        <v>0.16</v>
      </c>
      <c r="Q60" s="46">
        <v>29</v>
      </c>
      <c r="R60">
        <v>2</v>
      </c>
    </row>
    <row r="61" spans="1:18" x14ac:dyDescent="0.3">
      <c r="A61">
        <v>60</v>
      </c>
      <c r="B61" t="s">
        <v>369</v>
      </c>
      <c r="C61" t="s">
        <v>359</v>
      </c>
      <c r="D61" s="7">
        <v>42481</v>
      </c>
      <c r="E61" t="s">
        <v>112</v>
      </c>
      <c r="G61" t="str">
        <f t="shared" si="0"/>
        <v>Ref</v>
      </c>
      <c r="H61">
        <v>0.46</v>
      </c>
      <c r="I61">
        <v>0.26</v>
      </c>
      <c r="J61">
        <f t="shared" si="1"/>
        <v>0.2</v>
      </c>
      <c r="K61">
        <f t="shared" si="2"/>
        <v>0.72</v>
      </c>
      <c r="L61">
        <f t="shared" si="3"/>
        <v>0.13</v>
      </c>
      <c r="M61" t="s">
        <v>360</v>
      </c>
      <c r="N61" t="s">
        <v>361</v>
      </c>
      <c r="O61">
        <v>8</v>
      </c>
      <c r="P61">
        <v>0.13</v>
      </c>
      <c r="Q61" s="46">
        <v>27</v>
      </c>
      <c r="R61">
        <v>2</v>
      </c>
    </row>
    <row r="62" spans="1:18" x14ac:dyDescent="0.3">
      <c r="A62">
        <v>61</v>
      </c>
      <c r="B62" t="s">
        <v>369</v>
      </c>
      <c r="C62" t="s">
        <v>359</v>
      </c>
      <c r="D62" s="7">
        <v>42481</v>
      </c>
      <c r="E62" t="s">
        <v>113</v>
      </c>
      <c r="G62" t="str">
        <f t="shared" si="0"/>
        <v>Ref</v>
      </c>
      <c r="H62">
        <v>2.4</v>
      </c>
      <c r="I62">
        <v>0.7</v>
      </c>
      <c r="J62">
        <f t="shared" si="1"/>
        <v>1.7</v>
      </c>
      <c r="K62">
        <f t="shared" si="2"/>
        <v>3.0999999999999996</v>
      </c>
      <c r="L62">
        <f t="shared" si="3"/>
        <v>0.35</v>
      </c>
      <c r="M62" t="s">
        <v>360</v>
      </c>
      <c r="N62" t="s">
        <v>361</v>
      </c>
      <c r="O62">
        <v>19</v>
      </c>
      <c r="P62">
        <v>0.35</v>
      </c>
      <c r="Q62" s="46">
        <v>15</v>
      </c>
      <c r="R62">
        <v>2</v>
      </c>
    </row>
    <row r="63" spans="1:18" x14ac:dyDescent="0.3">
      <c r="A63">
        <v>62</v>
      </c>
      <c r="B63" t="s">
        <v>369</v>
      </c>
      <c r="C63" t="s">
        <v>359</v>
      </c>
      <c r="D63" s="7">
        <v>42481</v>
      </c>
      <c r="E63" t="s">
        <v>114</v>
      </c>
      <c r="G63" t="str">
        <f t="shared" si="0"/>
        <v>Ref</v>
      </c>
      <c r="H63">
        <v>1.4</v>
      </c>
      <c r="I63">
        <v>0.48</v>
      </c>
      <c r="J63">
        <f t="shared" si="1"/>
        <v>0.91999999999999993</v>
      </c>
      <c r="K63">
        <f t="shared" si="2"/>
        <v>1.88</v>
      </c>
      <c r="L63">
        <f t="shared" si="3"/>
        <v>0.24</v>
      </c>
      <c r="M63" t="s">
        <v>360</v>
      </c>
      <c r="N63" t="s">
        <v>361</v>
      </c>
      <c r="O63">
        <v>6</v>
      </c>
      <c r="P63">
        <v>0.24</v>
      </c>
      <c r="Q63" s="46">
        <v>18</v>
      </c>
      <c r="R63">
        <v>2</v>
      </c>
    </row>
    <row r="64" spans="1:18" x14ac:dyDescent="0.3">
      <c r="A64">
        <v>63</v>
      </c>
      <c r="B64" t="s">
        <v>369</v>
      </c>
      <c r="C64" t="s">
        <v>359</v>
      </c>
      <c r="D64" s="7">
        <v>42481</v>
      </c>
      <c r="E64" t="s">
        <v>115</v>
      </c>
      <c r="G64" t="str">
        <f t="shared" si="0"/>
        <v>Ref</v>
      </c>
      <c r="H64">
        <v>0.25</v>
      </c>
      <c r="I64">
        <v>0.14199999999999999</v>
      </c>
      <c r="J64">
        <f t="shared" si="1"/>
        <v>0.10800000000000001</v>
      </c>
      <c r="K64">
        <f t="shared" si="2"/>
        <v>0.39200000000000002</v>
      </c>
      <c r="L64">
        <f t="shared" si="3"/>
        <v>7.0999999999999994E-2</v>
      </c>
      <c r="M64" t="s">
        <v>360</v>
      </c>
      <c r="N64" t="s">
        <v>361</v>
      </c>
      <c r="O64">
        <v>6</v>
      </c>
      <c r="P64">
        <v>7.0999999999999994E-2</v>
      </c>
      <c r="Q64" s="46">
        <v>29</v>
      </c>
      <c r="R64">
        <v>2</v>
      </c>
    </row>
    <row r="65" spans="1:18" x14ac:dyDescent="0.3">
      <c r="A65">
        <v>64</v>
      </c>
      <c r="B65" t="s">
        <v>369</v>
      </c>
      <c r="C65" t="s">
        <v>359</v>
      </c>
      <c r="D65" s="7">
        <v>42481</v>
      </c>
      <c r="E65" t="s">
        <v>116</v>
      </c>
      <c r="G65" t="str">
        <f t="shared" si="0"/>
        <v>Ref</v>
      </c>
      <c r="H65">
        <v>27</v>
      </c>
      <c r="I65">
        <v>6.6</v>
      </c>
      <c r="J65">
        <f t="shared" si="1"/>
        <v>20.399999999999999</v>
      </c>
      <c r="K65">
        <f t="shared" si="2"/>
        <v>33.6</v>
      </c>
      <c r="L65">
        <f t="shared" si="3"/>
        <v>3.3</v>
      </c>
      <c r="M65" t="s">
        <v>360</v>
      </c>
      <c r="N65" t="s">
        <v>361</v>
      </c>
      <c r="O65">
        <v>20</v>
      </c>
      <c r="P65">
        <v>3.3</v>
      </c>
      <c r="Q65" s="46">
        <v>12</v>
      </c>
      <c r="R65">
        <v>2</v>
      </c>
    </row>
    <row r="66" spans="1:18" x14ac:dyDescent="0.3">
      <c r="A66">
        <v>65</v>
      </c>
      <c r="B66" t="s">
        <v>369</v>
      </c>
      <c r="C66" t="s">
        <v>359</v>
      </c>
      <c r="D66" s="7">
        <v>42481</v>
      </c>
      <c r="E66" t="s">
        <v>117</v>
      </c>
      <c r="G66" t="str">
        <f t="shared" si="0"/>
        <v>Ref</v>
      </c>
      <c r="H66">
        <v>0.16</v>
      </c>
      <c r="I66">
        <v>0.11600000000000001</v>
      </c>
      <c r="J66">
        <f t="shared" si="1"/>
        <v>4.3999999999999997E-2</v>
      </c>
      <c r="K66">
        <f t="shared" si="2"/>
        <v>0.27600000000000002</v>
      </c>
      <c r="L66">
        <f t="shared" si="3"/>
        <v>5.8000000000000003E-2</v>
      </c>
      <c r="M66" t="s">
        <v>360</v>
      </c>
      <c r="N66" t="s">
        <v>361</v>
      </c>
      <c r="O66">
        <v>6</v>
      </c>
      <c r="P66">
        <v>5.8000000000000003E-2</v>
      </c>
      <c r="Q66" s="46">
        <v>36</v>
      </c>
      <c r="R66">
        <v>2</v>
      </c>
    </row>
    <row r="67" spans="1:18" x14ac:dyDescent="0.3">
      <c r="A67">
        <v>66</v>
      </c>
      <c r="B67" t="s">
        <v>369</v>
      </c>
      <c r="C67" t="s">
        <v>359</v>
      </c>
      <c r="D67" s="7">
        <v>42481</v>
      </c>
      <c r="E67" t="s">
        <v>118</v>
      </c>
      <c r="G67" t="str">
        <f t="shared" ref="G67:G130" si="4">IF(Q67&gt;40,"NA",IF(O67&gt;=5,"Ref","Inf"))</f>
        <v>Ref</v>
      </c>
      <c r="H67">
        <v>18</v>
      </c>
      <c r="I67">
        <v>4.5999999999999996</v>
      </c>
      <c r="J67">
        <f t="shared" ref="J67:J130" si="5">H67-I67</f>
        <v>13.4</v>
      </c>
      <c r="K67">
        <f t="shared" ref="K67:K130" si="6">H67+I67</f>
        <v>22.6</v>
      </c>
      <c r="L67">
        <f t="shared" ref="L67:L130" si="7">I67/R67</f>
        <v>2.2999999999999998</v>
      </c>
      <c r="M67" t="s">
        <v>360</v>
      </c>
      <c r="N67" t="s">
        <v>361</v>
      </c>
      <c r="O67">
        <v>19</v>
      </c>
      <c r="P67">
        <v>2.2999999999999998</v>
      </c>
      <c r="Q67" s="46">
        <v>13</v>
      </c>
      <c r="R67">
        <v>2</v>
      </c>
    </row>
    <row r="68" spans="1:18" x14ac:dyDescent="0.3">
      <c r="A68">
        <v>67</v>
      </c>
      <c r="B68" t="s">
        <v>369</v>
      </c>
      <c r="C68" t="s">
        <v>359</v>
      </c>
      <c r="D68" s="7">
        <v>42481</v>
      </c>
      <c r="E68" t="s">
        <v>119</v>
      </c>
      <c r="G68" t="str">
        <f t="shared" si="4"/>
        <v>Ref</v>
      </c>
      <c r="H68">
        <v>22</v>
      </c>
      <c r="I68">
        <v>5.8</v>
      </c>
      <c r="J68">
        <f t="shared" si="5"/>
        <v>16.2</v>
      </c>
      <c r="K68">
        <f t="shared" si="6"/>
        <v>27.8</v>
      </c>
      <c r="L68">
        <f t="shared" si="7"/>
        <v>2.9</v>
      </c>
      <c r="M68" t="s">
        <v>360</v>
      </c>
      <c r="N68" t="s">
        <v>361</v>
      </c>
      <c r="O68">
        <v>19</v>
      </c>
      <c r="P68">
        <v>2.9</v>
      </c>
      <c r="Q68" s="46">
        <v>13</v>
      </c>
      <c r="R68">
        <v>2</v>
      </c>
    </row>
    <row r="69" spans="1:18" x14ac:dyDescent="0.3">
      <c r="A69">
        <v>68</v>
      </c>
      <c r="B69" t="s">
        <v>369</v>
      </c>
      <c r="C69" t="s">
        <v>359</v>
      </c>
      <c r="D69" s="7">
        <v>42481</v>
      </c>
      <c r="E69" t="s">
        <v>120</v>
      </c>
      <c r="G69" t="str">
        <f t="shared" si="4"/>
        <v>Ref</v>
      </c>
      <c r="H69">
        <v>0.44</v>
      </c>
      <c r="I69">
        <v>0.26</v>
      </c>
      <c r="J69">
        <f t="shared" si="5"/>
        <v>0.18</v>
      </c>
      <c r="K69">
        <f t="shared" si="6"/>
        <v>0.7</v>
      </c>
      <c r="L69">
        <f t="shared" si="7"/>
        <v>0.13</v>
      </c>
      <c r="M69" t="s">
        <v>360</v>
      </c>
      <c r="N69" t="s">
        <v>361</v>
      </c>
      <c r="O69">
        <v>18</v>
      </c>
      <c r="P69">
        <v>0.13</v>
      </c>
      <c r="Q69" s="46">
        <v>30</v>
      </c>
      <c r="R69">
        <v>2</v>
      </c>
    </row>
    <row r="70" spans="1:18" x14ac:dyDescent="0.3">
      <c r="A70">
        <v>69</v>
      </c>
      <c r="B70" t="s">
        <v>369</v>
      </c>
      <c r="C70" t="s">
        <v>359</v>
      </c>
      <c r="D70" s="7">
        <v>42481</v>
      </c>
      <c r="E70" t="s">
        <v>121</v>
      </c>
      <c r="G70" t="str">
        <f t="shared" si="4"/>
        <v>Ref</v>
      </c>
      <c r="H70">
        <v>0.1</v>
      </c>
      <c r="I70">
        <v>6.8000000000000005E-2</v>
      </c>
      <c r="J70">
        <f t="shared" si="5"/>
        <v>3.2000000000000001E-2</v>
      </c>
      <c r="K70">
        <f t="shared" si="6"/>
        <v>0.16800000000000001</v>
      </c>
      <c r="L70">
        <f t="shared" si="7"/>
        <v>3.4000000000000002E-2</v>
      </c>
      <c r="M70" t="s">
        <v>360</v>
      </c>
      <c r="N70" t="s">
        <v>361</v>
      </c>
      <c r="O70">
        <v>7</v>
      </c>
      <c r="P70">
        <v>3.4000000000000002E-2</v>
      </c>
      <c r="Q70" s="46">
        <v>34</v>
      </c>
      <c r="R70">
        <v>2</v>
      </c>
    </row>
    <row r="71" spans="1:18" x14ac:dyDescent="0.3">
      <c r="A71">
        <v>70</v>
      </c>
      <c r="B71" t="s">
        <v>369</v>
      </c>
      <c r="C71" t="s">
        <v>359</v>
      </c>
      <c r="D71" s="7">
        <v>42481</v>
      </c>
      <c r="E71" t="s">
        <v>122</v>
      </c>
      <c r="G71" t="str">
        <f t="shared" si="4"/>
        <v>Ref</v>
      </c>
      <c r="H71">
        <v>0.19</v>
      </c>
      <c r="I71">
        <v>4.8000000000000001E-2</v>
      </c>
      <c r="J71">
        <f t="shared" si="5"/>
        <v>0.14200000000000002</v>
      </c>
      <c r="K71">
        <f t="shared" si="6"/>
        <v>0.23799999999999999</v>
      </c>
      <c r="L71">
        <f t="shared" si="7"/>
        <v>2.4E-2</v>
      </c>
      <c r="M71" t="s">
        <v>360</v>
      </c>
      <c r="N71" t="s">
        <v>361</v>
      </c>
      <c r="O71">
        <v>13</v>
      </c>
      <c r="P71">
        <v>2.4E-2</v>
      </c>
      <c r="Q71" s="46">
        <v>12</v>
      </c>
      <c r="R71">
        <v>2</v>
      </c>
    </row>
    <row r="72" spans="1:18" x14ac:dyDescent="0.3">
      <c r="A72">
        <v>71</v>
      </c>
      <c r="B72" t="s">
        <v>369</v>
      </c>
      <c r="C72" t="s">
        <v>359</v>
      </c>
      <c r="D72" s="7">
        <v>42481</v>
      </c>
      <c r="E72" t="s">
        <v>123</v>
      </c>
      <c r="G72" t="str">
        <f t="shared" si="4"/>
        <v>Ref</v>
      </c>
      <c r="H72">
        <v>0.23</v>
      </c>
      <c r="I72">
        <v>8.7999999999999995E-2</v>
      </c>
      <c r="J72">
        <f t="shared" si="5"/>
        <v>0.14200000000000002</v>
      </c>
      <c r="K72">
        <f t="shared" si="6"/>
        <v>0.318</v>
      </c>
      <c r="L72">
        <f t="shared" si="7"/>
        <v>4.3999999999999997E-2</v>
      </c>
      <c r="M72" t="s">
        <v>360</v>
      </c>
      <c r="N72" t="s">
        <v>361</v>
      </c>
      <c r="O72">
        <v>9</v>
      </c>
      <c r="P72">
        <v>4.3999999999999997E-2</v>
      </c>
      <c r="Q72" s="46">
        <v>19</v>
      </c>
      <c r="R72">
        <v>2</v>
      </c>
    </row>
    <row r="73" spans="1:18" x14ac:dyDescent="0.3">
      <c r="A73">
        <v>72</v>
      </c>
      <c r="B73" t="s">
        <v>369</v>
      </c>
      <c r="C73" t="s">
        <v>359</v>
      </c>
      <c r="D73" s="7">
        <v>42481</v>
      </c>
      <c r="E73" t="s">
        <v>124</v>
      </c>
      <c r="G73" t="str">
        <f t="shared" si="4"/>
        <v>Ref</v>
      </c>
      <c r="H73">
        <v>1.8</v>
      </c>
      <c r="I73">
        <v>0.52</v>
      </c>
      <c r="J73">
        <f t="shared" si="5"/>
        <v>1.28</v>
      </c>
      <c r="K73">
        <f t="shared" si="6"/>
        <v>2.3200000000000003</v>
      </c>
      <c r="L73">
        <f t="shared" si="7"/>
        <v>0.26</v>
      </c>
      <c r="M73" t="s">
        <v>360</v>
      </c>
      <c r="N73" t="s">
        <v>361</v>
      </c>
      <c r="O73">
        <v>18</v>
      </c>
      <c r="P73">
        <v>0.26</v>
      </c>
      <c r="Q73" s="46">
        <v>15</v>
      </c>
      <c r="R73">
        <v>2</v>
      </c>
    </row>
    <row r="74" spans="1:18" x14ac:dyDescent="0.3">
      <c r="A74">
        <v>73</v>
      </c>
      <c r="B74" t="s">
        <v>369</v>
      </c>
      <c r="C74" t="s">
        <v>359</v>
      </c>
      <c r="D74" s="7">
        <v>42481</v>
      </c>
      <c r="E74" t="s">
        <v>125</v>
      </c>
      <c r="G74" t="str">
        <f t="shared" si="4"/>
        <v>Ref</v>
      </c>
      <c r="H74">
        <v>6</v>
      </c>
      <c r="I74">
        <v>1.2</v>
      </c>
      <c r="J74">
        <f t="shared" si="5"/>
        <v>4.8</v>
      </c>
      <c r="K74">
        <f t="shared" si="6"/>
        <v>7.2</v>
      </c>
      <c r="L74">
        <f t="shared" si="7"/>
        <v>0.6</v>
      </c>
      <c r="M74" t="s">
        <v>360</v>
      </c>
      <c r="N74" t="s">
        <v>361</v>
      </c>
      <c r="O74">
        <v>20</v>
      </c>
      <c r="P74">
        <v>0.6</v>
      </c>
      <c r="Q74" s="46">
        <v>10</v>
      </c>
      <c r="R74">
        <v>2</v>
      </c>
    </row>
    <row r="75" spans="1:18" x14ac:dyDescent="0.3">
      <c r="A75">
        <v>74</v>
      </c>
      <c r="B75" t="s">
        <v>369</v>
      </c>
      <c r="C75" t="s">
        <v>359</v>
      </c>
      <c r="D75" s="7">
        <v>42481</v>
      </c>
      <c r="E75" t="s">
        <v>126</v>
      </c>
      <c r="G75" t="str">
        <f t="shared" si="4"/>
        <v>Ref</v>
      </c>
      <c r="H75">
        <v>0.33</v>
      </c>
      <c r="I75">
        <v>0.184</v>
      </c>
      <c r="J75">
        <f t="shared" si="5"/>
        <v>0.14600000000000002</v>
      </c>
      <c r="K75">
        <f t="shared" si="6"/>
        <v>0.51400000000000001</v>
      </c>
      <c r="L75">
        <f t="shared" si="7"/>
        <v>9.1999999999999998E-2</v>
      </c>
      <c r="M75" t="s">
        <v>360</v>
      </c>
      <c r="N75" t="s">
        <v>361</v>
      </c>
      <c r="O75">
        <v>15</v>
      </c>
      <c r="P75">
        <v>9.1999999999999998E-2</v>
      </c>
      <c r="Q75" s="46">
        <v>28</v>
      </c>
      <c r="R75">
        <v>2</v>
      </c>
    </row>
    <row r="76" spans="1:18" x14ac:dyDescent="0.3">
      <c r="A76">
        <v>75</v>
      </c>
      <c r="B76" t="s">
        <v>369</v>
      </c>
      <c r="C76" t="s">
        <v>359</v>
      </c>
      <c r="D76" s="7">
        <v>42481</v>
      </c>
      <c r="E76" t="s">
        <v>127</v>
      </c>
      <c r="G76" t="str">
        <f t="shared" si="4"/>
        <v>Ref</v>
      </c>
      <c r="H76">
        <v>2.5000000000000001E-2</v>
      </c>
      <c r="I76">
        <v>3.3999999999999998E-3</v>
      </c>
      <c r="J76">
        <f t="shared" si="5"/>
        <v>2.1600000000000001E-2</v>
      </c>
      <c r="K76">
        <f t="shared" si="6"/>
        <v>2.8400000000000002E-2</v>
      </c>
      <c r="L76">
        <f t="shared" si="7"/>
        <v>1.6999999999999999E-3</v>
      </c>
      <c r="M76" t="s">
        <v>360</v>
      </c>
      <c r="N76" t="s">
        <v>361</v>
      </c>
      <c r="O76">
        <v>5</v>
      </c>
      <c r="P76">
        <v>1.6999999999999999E-3</v>
      </c>
      <c r="Q76" s="46">
        <v>7</v>
      </c>
      <c r="R76">
        <v>2</v>
      </c>
    </row>
    <row r="77" spans="1:18" x14ac:dyDescent="0.3">
      <c r="A77">
        <v>76</v>
      </c>
      <c r="B77" t="s">
        <v>369</v>
      </c>
      <c r="C77" t="s">
        <v>359</v>
      </c>
      <c r="D77" s="7">
        <v>42481</v>
      </c>
      <c r="E77" t="s">
        <v>128</v>
      </c>
      <c r="G77" t="str">
        <f t="shared" si="4"/>
        <v>Ref</v>
      </c>
      <c r="H77">
        <v>1.2999999999999999E-2</v>
      </c>
      <c r="I77">
        <v>9.1999999999999998E-3</v>
      </c>
      <c r="J77">
        <f t="shared" si="5"/>
        <v>3.7999999999999996E-3</v>
      </c>
      <c r="K77">
        <f t="shared" si="6"/>
        <v>2.2199999999999998E-2</v>
      </c>
      <c r="L77">
        <f t="shared" si="7"/>
        <v>4.5999999999999999E-3</v>
      </c>
      <c r="M77" t="s">
        <v>360</v>
      </c>
      <c r="N77" t="s">
        <v>361</v>
      </c>
      <c r="O77">
        <v>5</v>
      </c>
      <c r="P77">
        <v>4.5999999999999999E-3</v>
      </c>
      <c r="Q77" s="46">
        <v>36</v>
      </c>
      <c r="R77">
        <v>2</v>
      </c>
    </row>
    <row r="78" spans="1:18" x14ac:dyDescent="0.3">
      <c r="A78">
        <v>77</v>
      </c>
      <c r="B78" t="s">
        <v>369</v>
      </c>
      <c r="C78" t="s">
        <v>359</v>
      </c>
      <c r="D78" s="7">
        <v>42481</v>
      </c>
      <c r="E78" t="s">
        <v>129</v>
      </c>
      <c r="G78" t="str">
        <f t="shared" si="4"/>
        <v>Ref</v>
      </c>
      <c r="H78">
        <v>0.12</v>
      </c>
      <c r="I78">
        <v>8.2000000000000003E-2</v>
      </c>
      <c r="J78">
        <f t="shared" si="5"/>
        <v>3.7999999999999992E-2</v>
      </c>
      <c r="K78">
        <f t="shared" si="6"/>
        <v>0.20200000000000001</v>
      </c>
      <c r="L78">
        <f t="shared" si="7"/>
        <v>4.1000000000000002E-2</v>
      </c>
      <c r="M78" t="s">
        <v>360</v>
      </c>
      <c r="N78" t="s">
        <v>361</v>
      </c>
      <c r="O78">
        <v>8</v>
      </c>
      <c r="P78">
        <v>4.1000000000000002E-2</v>
      </c>
      <c r="Q78" s="46">
        <v>33</v>
      </c>
      <c r="R78">
        <v>2</v>
      </c>
    </row>
    <row r="79" spans="1:18" x14ac:dyDescent="0.3">
      <c r="A79">
        <v>78</v>
      </c>
      <c r="B79" t="s">
        <v>369</v>
      </c>
      <c r="C79" t="s">
        <v>359</v>
      </c>
      <c r="D79" s="7">
        <v>42481</v>
      </c>
      <c r="E79" t="s">
        <v>130</v>
      </c>
      <c r="G79" t="str">
        <f t="shared" si="4"/>
        <v>Ref</v>
      </c>
      <c r="H79">
        <v>0.43</v>
      </c>
      <c r="I79">
        <v>0.26</v>
      </c>
      <c r="J79">
        <f t="shared" si="5"/>
        <v>0.16999999999999998</v>
      </c>
      <c r="K79">
        <f t="shared" si="6"/>
        <v>0.69</v>
      </c>
      <c r="L79">
        <f t="shared" si="7"/>
        <v>0.13</v>
      </c>
      <c r="M79" t="s">
        <v>360</v>
      </c>
      <c r="N79" t="s">
        <v>361</v>
      </c>
      <c r="O79">
        <v>12</v>
      </c>
      <c r="P79">
        <v>0.13</v>
      </c>
      <c r="Q79" s="46">
        <v>30</v>
      </c>
      <c r="R79">
        <v>2</v>
      </c>
    </row>
    <row r="80" spans="1:18" x14ac:dyDescent="0.3">
      <c r="A80">
        <v>79</v>
      </c>
      <c r="B80" t="s">
        <v>369</v>
      </c>
      <c r="C80" t="s">
        <v>359</v>
      </c>
      <c r="D80" s="7">
        <v>42481</v>
      </c>
      <c r="E80" t="s">
        <v>131</v>
      </c>
      <c r="G80" t="str">
        <f t="shared" si="4"/>
        <v>Ref</v>
      </c>
      <c r="H80">
        <v>0.77</v>
      </c>
      <c r="I80">
        <v>0.28000000000000003</v>
      </c>
      <c r="J80">
        <f t="shared" si="5"/>
        <v>0.49</v>
      </c>
      <c r="K80">
        <f t="shared" si="6"/>
        <v>1.05</v>
      </c>
      <c r="L80">
        <f t="shared" si="7"/>
        <v>0.14000000000000001</v>
      </c>
      <c r="M80" t="s">
        <v>360</v>
      </c>
      <c r="N80" t="s">
        <v>361</v>
      </c>
      <c r="O80">
        <v>17</v>
      </c>
      <c r="P80">
        <v>0.14000000000000001</v>
      </c>
      <c r="Q80" s="46">
        <v>18</v>
      </c>
      <c r="R80">
        <v>2</v>
      </c>
    </row>
    <row r="81" spans="1:18" x14ac:dyDescent="0.3">
      <c r="A81">
        <v>80</v>
      </c>
      <c r="B81" t="s">
        <v>369</v>
      </c>
      <c r="C81" t="s">
        <v>359</v>
      </c>
      <c r="D81" s="7">
        <v>42481</v>
      </c>
      <c r="E81" t="s">
        <v>132</v>
      </c>
      <c r="G81" t="str">
        <f t="shared" si="4"/>
        <v>Ref</v>
      </c>
      <c r="H81">
        <v>4.5999999999999999E-2</v>
      </c>
      <c r="I81">
        <v>0.03</v>
      </c>
      <c r="J81">
        <f t="shared" si="5"/>
        <v>1.6E-2</v>
      </c>
      <c r="K81">
        <f t="shared" si="6"/>
        <v>7.5999999999999998E-2</v>
      </c>
      <c r="L81">
        <f t="shared" si="7"/>
        <v>1.4999999999999999E-2</v>
      </c>
      <c r="M81" t="s">
        <v>360</v>
      </c>
      <c r="N81" t="s">
        <v>361</v>
      </c>
      <c r="O81">
        <v>5</v>
      </c>
      <c r="P81">
        <v>1.4999999999999999E-2</v>
      </c>
      <c r="Q81" s="46">
        <v>33</v>
      </c>
      <c r="R81">
        <v>2</v>
      </c>
    </row>
    <row r="82" spans="1:18" x14ac:dyDescent="0.3">
      <c r="A82">
        <v>81</v>
      </c>
      <c r="B82" t="s">
        <v>369</v>
      </c>
      <c r="C82" t="s">
        <v>359</v>
      </c>
      <c r="D82" s="7">
        <v>42481</v>
      </c>
      <c r="E82" t="s">
        <v>133</v>
      </c>
      <c r="G82" t="str">
        <f t="shared" si="4"/>
        <v>Ref</v>
      </c>
      <c r="H82">
        <v>0.91</v>
      </c>
      <c r="I82">
        <v>0.54</v>
      </c>
      <c r="J82">
        <f t="shared" si="5"/>
        <v>0.37</v>
      </c>
      <c r="K82">
        <f t="shared" si="6"/>
        <v>1.4500000000000002</v>
      </c>
      <c r="L82">
        <f t="shared" si="7"/>
        <v>0.27</v>
      </c>
      <c r="M82" t="s">
        <v>360</v>
      </c>
      <c r="N82" t="s">
        <v>361</v>
      </c>
      <c r="O82">
        <v>14</v>
      </c>
      <c r="P82">
        <v>0.27</v>
      </c>
      <c r="Q82" s="46">
        <v>29</v>
      </c>
      <c r="R82">
        <v>2</v>
      </c>
    </row>
    <row r="83" spans="1:18" x14ac:dyDescent="0.3">
      <c r="A83">
        <v>82</v>
      </c>
      <c r="B83" t="s">
        <v>369</v>
      </c>
      <c r="C83" t="s">
        <v>359</v>
      </c>
      <c r="D83" s="7">
        <v>42481</v>
      </c>
      <c r="E83" t="s">
        <v>134</v>
      </c>
      <c r="G83" t="str">
        <f t="shared" si="4"/>
        <v>Ref</v>
      </c>
      <c r="H83">
        <v>1.6</v>
      </c>
      <c r="I83">
        <v>1.1000000000000001</v>
      </c>
      <c r="J83">
        <f t="shared" si="5"/>
        <v>0.5</v>
      </c>
      <c r="K83">
        <f t="shared" si="6"/>
        <v>2.7</v>
      </c>
      <c r="L83">
        <f t="shared" si="7"/>
        <v>0.55000000000000004</v>
      </c>
      <c r="M83" t="s">
        <v>360</v>
      </c>
      <c r="N83" t="s">
        <v>361</v>
      </c>
      <c r="O83">
        <v>15</v>
      </c>
      <c r="P83">
        <v>0.55000000000000004</v>
      </c>
      <c r="Q83" s="46">
        <v>34</v>
      </c>
      <c r="R83">
        <v>2</v>
      </c>
    </row>
    <row r="84" spans="1:18" x14ac:dyDescent="0.3">
      <c r="A84">
        <v>83</v>
      </c>
      <c r="B84" t="s">
        <v>369</v>
      </c>
      <c r="C84" t="s">
        <v>359</v>
      </c>
      <c r="D84" s="7">
        <v>42481</v>
      </c>
      <c r="E84" t="s">
        <v>135</v>
      </c>
      <c r="G84" t="str">
        <f t="shared" si="4"/>
        <v>Ref</v>
      </c>
      <c r="H84">
        <v>1.4</v>
      </c>
      <c r="I84">
        <v>0.94</v>
      </c>
      <c r="J84">
        <f t="shared" si="5"/>
        <v>0.45999999999999996</v>
      </c>
      <c r="K84">
        <f t="shared" si="6"/>
        <v>2.34</v>
      </c>
      <c r="L84">
        <f t="shared" si="7"/>
        <v>0.47</v>
      </c>
      <c r="M84" t="s">
        <v>360</v>
      </c>
      <c r="N84" t="s">
        <v>361</v>
      </c>
      <c r="O84">
        <v>14</v>
      </c>
      <c r="P84">
        <v>0.47</v>
      </c>
      <c r="Q84" s="46">
        <v>35</v>
      </c>
      <c r="R84">
        <v>2</v>
      </c>
    </row>
    <row r="85" spans="1:18" x14ac:dyDescent="0.3">
      <c r="A85">
        <v>84</v>
      </c>
      <c r="B85" t="s">
        <v>369</v>
      </c>
      <c r="C85" t="s">
        <v>359</v>
      </c>
      <c r="D85" s="7">
        <v>42481</v>
      </c>
      <c r="E85" t="s">
        <v>136</v>
      </c>
      <c r="G85" t="str">
        <f t="shared" si="4"/>
        <v>Ref</v>
      </c>
      <c r="H85">
        <v>1.9</v>
      </c>
      <c r="I85">
        <v>1.1200000000000001</v>
      </c>
      <c r="J85">
        <f t="shared" si="5"/>
        <v>0.7799999999999998</v>
      </c>
      <c r="K85">
        <f t="shared" si="6"/>
        <v>3.02</v>
      </c>
      <c r="L85">
        <f t="shared" si="7"/>
        <v>0.56000000000000005</v>
      </c>
      <c r="M85" t="s">
        <v>360</v>
      </c>
      <c r="N85" t="s">
        <v>361</v>
      </c>
      <c r="O85">
        <v>16</v>
      </c>
      <c r="P85">
        <v>0.56000000000000005</v>
      </c>
      <c r="Q85" s="46">
        <v>30</v>
      </c>
      <c r="R85">
        <v>2</v>
      </c>
    </row>
    <row r="86" spans="1:18" x14ac:dyDescent="0.3">
      <c r="A86">
        <v>85</v>
      </c>
      <c r="B86" t="s">
        <v>369</v>
      </c>
      <c r="C86" t="s">
        <v>359</v>
      </c>
      <c r="D86" s="7">
        <v>42481</v>
      </c>
      <c r="E86" t="s">
        <v>137</v>
      </c>
      <c r="G86" t="str">
        <f t="shared" si="4"/>
        <v>Ref</v>
      </c>
      <c r="H86">
        <v>1.1000000000000001</v>
      </c>
      <c r="I86">
        <v>0.82</v>
      </c>
      <c r="J86">
        <f t="shared" si="5"/>
        <v>0.28000000000000014</v>
      </c>
      <c r="K86">
        <f t="shared" si="6"/>
        <v>1.92</v>
      </c>
      <c r="L86">
        <f t="shared" si="7"/>
        <v>0.41</v>
      </c>
      <c r="M86" t="s">
        <v>360</v>
      </c>
      <c r="N86" t="s">
        <v>361</v>
      </c>
      <c r="O86">
        <v>14</v>
      </c>
      <c r="P86">
        <v>0.41</v>
      </c>
      <c r="Q86" s="46">
        <v>37</v>
      </c>
      <c r="R86">
        <v>2</v>
      </c>
    </row>
    <row r="87" spans="1:18" x14ac:dyDescent="0.3">
      <c r="A87">
        <v>86</v>
      </c>
      <c r="B87" t="s">
        <v>369</v>
      </c>
      <c r="C87" t="s">
        <v>359</v>
      </c>
      <c r="D87" s="7">
        <v>42481</v>
      </c>
      <c r="E87" t="s">
        <v>138</v>
      </c>
      <c r="G87" t="str">
        <f t="shared" si="4"/>
        <v>Ref</v>
      </c>
      <c r="H87">
        <v>0.52</v>
      </c>
      <c r="I87">
        <v>0.36</v>
      </c>
      <c r="J87">
        <f t="shared" si="5"/>
        <v>0.16000000000000003</v>
      </c>
      <c r="K87">
        <f t="shared" si="6"/>
        <v>0.88</v>
      </c>
      <c r="L87">
        <f t="shared" si="7"/>
        <v>0.18</v>
      </c>
      <c r="M87" t="s">
        <v>360</v>
      </c>
      <c r="N87" t="s">
        <v>361</v>
      </c>
      <c r="O87">
        <v>12</v>
      </c>
      <c r="P87">
        <v>0.18</v>
      </c>
      <c r="Q87" s="46">
        <v>34</v>
      </c>
      <c r="R87">
        <v>2</v>
      </c>
    </row>
    <row r="88" spans="1:18" x14ac:dyDescent="0.3">
      <c r="A88">
        <v>87</v>
      </c>
      <c r="B88" t="s">
        <v>369</v>
      </c>
      <c r="C88" t="s">
        <v>359</v>
      </c>
      <c r="D88" s="7">
        <v>42481</v>
      </c>
      <c r="E88" t="s">
        <v>139</v>
      </c>
      <c r="G88" t="str">
        <f t="shared" si="4"/>
        <v>Ref</v>
      </c>
      <c r="H88">
        <v>1.6</v>
      </c>
      <c r="I88">
        <v>0.64</v>
      </c>
      <c r="J88">
        <f t="shared" si="5"/>
        <v>0.96000000000000008</v>
      </c>
      <c r="K88">
        <f t="shared" si="6"/>
        <v>2.2400000000000002</v>
      </c>
      <c r="L88">
        <f t="shared" si="7"/>
        <v>0.32</v>
      </c>
      <c r="M88" t="s">
        <v>360</v>
      </c>
      <c r="N88" t="s">
        <v>361</v>
      </c>
      <c r="O88">
        <v>11</v>
      </c>
      <c r="P88">
        <v>0.32</v>
      </c>
      <c r="Q88" s="46">
        <v>20</v>
      </c>
      <c r="R88">
        <v>2</v>
      </c>
    </row>
    <row r="89" spans="1:18" x14ac:dyDescent="0.3">
      <c r="A89">
        <v>88</v>
      </c>
      <c r="B89" t="s">
        <v>369</v>
      </c>
      <c r="C89" t="s">
        <v>359</v>
      </c>
      <c r="D89" s="7">
        <v>42481</v>
      </c>
      <c r="E89" t="s">
        <v>140</v>
      </c>
      <c r="G89" t="str">
        <f t="shared" si="4"/>
        <v>Ref</v>
      </c>
      <c r="H89">
        <v>7.1999999999999995E-2</v>
      </c>
      <c r="I89">
        <v>5.1999999999999998E-2</v>
      </c>
      <c r="J89">
        <f t="shared" si="5"/>
        <v>1.9999999999999997E-2</v>
      </c>
      <c r="K89">
        <f t="shared" si="6"/>
        <v>0.124</v>
      </c>
      <c r="L89">
        <f t="shared" si="7"/>
        <v>2.5999999999999999E-2</v>
      </c>
      <c r="M89" t="s">
        <v>360</v>
      </c>
      <c r="N89" t="s">
        <v>361</v>
      </c>
      <c r="O89">
        <v>7</v>
      </c>
      <c r="P89">
        <v>2.5999999999999999E-2</v>
      </c>
      <c r="Q89" s="46">
        <v>36</v>
      </c>
      <c r="R89">
        <v>2</v>
      </c>
    </row>
    <row r="90" spans="1:18" x14ac:dyDescent="0.3">
      <c r="A90">
        <v>89</v>
      </c>
      <c r="B90" t="s">
        <v>369</v>
      </c>
      <c r="C90" t="s">
        <v>359</v>
      </c>
      <c r="D90" s="7">
        <v>42481</v>
      </c>
      <c r="E90" t="s">
        <v>141</v>
      </c>
      <c r="G90" t="str">
        <f t="shared" si="4"/>
        <v>Ref</v>
      </c>
      <c r="H90">
        <v>4.7E-2</v>
      </c>
      <c r="I90">
        <v>1.9199999999999998E-2</v>
      </c>
      <c r="J90">
        <f t="shared" si="5"/>
        <v>2.7800000000000002E-2</v>
      </c>
      <c r="K90">
        <f t="shared" si="6"/>
        <v>6.6199999999999995E-2</v>
      </c>
      <c r="L90">
        <f t="shared" si="7"/>
        <v>9.5999999999999992E-3</v>
      </c>
      <c r="M90" t="s">
        <v>360</v>
      </c>
      <c r="N90" t="s">
        <v>361</v>
      </c>
      <c r="O90">
        <v>7</v>
      </c>
      <c r="P90">
        <v>9.5999999999999992E-3</v>
      </c>
      <c r="Q90" s="46">
        <v>20</v>
      </c>
      <c r="R90">
        <v>2</v>
      </c>
    </row>
    <row r="91" spans="1:18" x14ac:dyDescent="0.3">
      <c r="A91">
        <v>90</v>
      </c>
      <c r="B91" t="s">
        <v>369</v>
      </c>
      <c r="C91" t="s">
        <v>359</v>
      </c>
      <c r="D91" s="7">
        <v>42481</v>
      </c>
      <c r="E91" t="s">
        <v>142</v>
      </c>
      <c r="G91" t="str">
        <f t="shared" si="4"/>
        <v>Ref</v>
      </c>
      <c r="H91">
        <v>7.2</v>
      </c>
      <c r="I91" s="1">
        <v>2</v>
      </c>
      <c r="J91">
        <f t="shared" si="5"/>
        <v>5.2</v>
      </c>
      <c r="K91">
        <f t="shared" si="6"/>
        <v>9.1999999999999993</v>
      </c>
      <c r="L91">
        <f t="shared" si="7"/>
        <v>1</v>
      </c>
      <c r="M91" t="s">
        <v>360</v>
      </c>
      <c r="N91" t="s">
        <v>361</v>
      </c>
      <c r="O91">
        <v>18</v>
      </c>
      <c r="P91" s="1">
        <v>1</v>
      </c>
      <c r="Q91" s="46">
        <v>14</v>
      </c>
      <c r="R91">
        <v>2</v>
      </c>
    </row>
    <row r="92" spans="1:18" x14ac:dyDescent="0.3">
      <c r="A92">
        <v>91</v>
      </c>
      <c r="B92" t="s">
        <v>369</v>
      </c>
      <c r="C92" t="s">
        <v>359</v>
      </c>
      <c r="D92" s="7">
        <v>42481</v>
      </c>
      <c r="E92" t="s">
        <v>143</v>
      </c>
      <c r="G92" t="str">
        <f t="shared" si="4"/>
        <v>Ref</v>
      </c>
      <c r="H92">
        <v>1.5</v>
      </c>
      <c r="I92">
        <v>0.82</v>
      </c>
      <c r="J92">
        <f t="shared" si="5"/>
        <v>0.68</v>
      </c>
      <c r="K92">
        <f t="shared" si="6"/>
        <v>2.3199999999999998</v>
      </c>
      <c r="L92">
        <f t="shared" si="7"/>
        <v>0.41</v>
      </c>
      <c r="M92" t="s">
        <v>360</v>
      </c>
      <c r="N92" t="s">
        <v>361</v>
      </c>
      <c r="O92">
        <v>11</v>
      </c>
      <c r="P92">
        <v>0.41</v>
      </c>
      <c r="Q92" s="46">
        <v>28</v>
      </c>
      <c r="R92">
        <v>2</v>
      </c>
    </row>
    <row r="93" spans="1:18" x14ac:dyDescent="0.3">
      <c r="A93">
        <v>92</v>
      </c>
      <c r="B93" t="s">
        <v>369</v>
      </c>
      <c r="C93" t="s">
        <v>359</v>
      </c>
      <c r="D93" s="7">
        <v>42481</v>
      </c>
      <c r="E93" t="s">
        <v>144</v>
      </c>
      <c r="G93" t="str">
        <f t="shared" si="4"/>
        <v>Ref</v>
      </c>
      <c r="H93">
        <v>13</v>
      </c>
      <c r="I93">
        <v>3.8</v>
      </c>
      <c r="J93">
        <f t="shared" si="5"/>
        <v>9.1999999999999993</v>
      </c>
      <c r="K93">
        <f t="shared" si="6"/>
        <v>16.8</v>
      </c>
      <c r="L93">
        <f t="shared" si="7"/>
        <v>1.9</v>
      </c>
      <c r="M93" t="s">
        <v>360</v>
      </c>
      <c r="N93" t="s">
        <v>361</v>
      </c>
      <c r="O93">
        <v>18</v>
      </c>
      <c r="P93">
        <v>1.9</v>
      </c>
      <c r="Q93" s="46">
        <v>15</v>
      </c>
      <c r="R93">
        <v>2</v>
      </c>
    </row>
    <row r="94" spans="1:18" x14ac:dyDescent="0.3">
      <c r="A94">
        <v>93</v>
      </c>
      <c r="B94" t="s">
        <v>369</v>
      </c>
      <c r="C94" t="s">
        <v>359</v>
      </c>
      <c r="D94" s="7">
        <v>42481</v>
      </c>
      <c r="E94" t="s">
        <v>145</v>
      </c>
      <c r="G94" t="str">
        <f t="shared" si="4"/>
        <v>Ref</v>
      </c>
      <c r="H94">
        <v>1.6</v>
      </c>
      <c r="I94">
        <v>0.48</v>
      </c>
      <c r="J94">
        <f t="shared" si="5"/>
        <v>1.1200000000000001</v>
      </c>
      <c r="K94">
        <f t="shared" si="6"/>
        <v>2.08</v>
      </c>
      <c r="L94">
        <f t="shared" si="7"/>
        <v>0.24</v>
      </c>
      <c r="M94" t="s">
        <v>360</v>
      </c>
      <c r="N94" t="s">
        <v>361</v>
      </c>
      <c r="O94">
        <v>11</v>
      </c>
      <c r="P94">
        <v>0.24</v>
      </c>
      <c r="Q94" s="46">
        <v>14</v>
      </c>
      <c r="R94">
        <v>2</v>
      </c>
    </row>
    <row r="95" spans="1:18" x14ac:dyDescent="0.3">
      <c r="A95">
        <v>94</v>
      </c>
      <c r="B95" t="s">
        <v>369</v>
      </c>
      <c r="C95" t="s">
        <v>359</v>
      </c>
      <c r="D95" s="7">
        <v>42481</v>
      </c>
      <c r="E95" t="s">
        <v>146</v>
      </c>
      <c r="G95" t="str">
        <f t="shared" si="4"/>
        <v>Ref</v>
      </c>
      <c r="H95">
        <v>0.34</v>
      </c>
      <c r="I95">
        <v>0.186</v>
      </c>
      <c r="J95">
        <f t="shared" si="5"/>
        <v>0.15400000000000003</v>
      </c>
      <c r="K95">
        <f t="shared" si="6"/>
        <v>0.52600000000000002</v>
      </c>
      <c r="L95">
        <f t="shared" si="7"/>
        <v>9.2999999999999999E-2</v>
      </c>
      <c r="M95" t="s">
        <v>360</v>
      </c>
      <c r="N95" t="s">
        <v>361</v>
      </c>
      <c r="O95">
        <v>8</v>
      </c>
      <c r="P95">
        <v>9.2999999999999999E-2</v>
      </c>
      <c r="Q95" s="46">
        <v>28</v>
      </c>
      <c r="R95">
        <v>2</v>
      </c>
    </row>
    <row r="96" spans="1:18" x14ac:dyDescent="0.3">
      <c r="A96">
        <v>95</v>
      </c>
      <c r="B96" t="s">
        <v>369</v>
      </c>
      <c r="C96" t="s">
        <v>359</v>
      </c>
      <c r="D96" s="7">
        <v>42481</v>
      </c>
      <c r="E96" t="s">
        <v>147</v>
      </c>
      <c r="G96" t="str">
        <f t="shared" si="4"/>
        <v>Ref</v>
      </c>
      <c r="H96">
        <v>0.42</v>
      </c>
      <c r="I96">
        <v>0.28000000000000003</v>
      </c>
      <c r="J96">
        <f t="shared" si="5"/>
        <v>0.13999999999999996</v>
      </c>
      <c r="K96">
        <f t="shared" si="6"/>
        <v>0.7</v>
      </c>
      <c r="L96">
        <f t="shared" si="7"/>
        <v>0.14000000000000001</v>
      </c>
      <c r="M96" t="s">
        <v>360</v>
      </c>
      <c r="N96" t="s">
        <v>361</v>
      </c>
      <c r="O96">
        <v>8</v>
      </c>
      <c r="P96">
        <v>0.14000000000000001</v>
      </c>
      <c r="Q96" s="46">
        <v>34</v>
      </c>
      <c r="R96">
        <v>2</v>
      </c>
    </row>
    <row r="97" spans="1:18" x14ac:dyDescent="0.3">
      <c r="A97">
        <v>96</v>
      </c>
      <c r="B97" t="s">
        <v>369</v>
      </c>
      <c r="C97" t="s">
        <v>359</v>
      </c>
      <c r="D97" s="7">
        <v>42481</v>
      </c>
      <c r="E97" t="s">
        <v>148</v>
      </c>
      <c r="G97" t="str">
        <f t="shared" si="4"/>
        <v>Ref</v>
      </c>
      <c r="H97">
        <v>2.6</v>
      </c>
      <c r="I97">
        <v>0.74</v>
      </c>
      <c r="J97">
        <f t="shared" si="5"/>
        <v>1.86</v>
      </c>
      <c r="K97">
        <f t="shared" si="6"/>
        <v>3.34</v>
      </c>
      <c r="L97">
        <f t="shared" si="7"/>
        <v>0.37</v>
      </c>
      <c r="M97" t="s">
        <v>360</v>
      </c>
      <c r="N97" t="s">
        <v>361</v>
      </c>
      <c r="O97">
        <v>16</v>
      </c>
      <c r="P97">
        <v>0.37</v>
      </c>
      <c r="Q97" s="46">
        <v>14</v>
      </c>
      <c r="R97">
        <v>2</v>
      </c>
    </row>
    <row r="98" spans="1:18" x14ac:dyDescent="0.3">
      <c r="A98">
        <v>97</v>
      </c>
      <c r="B98" t="s">
        <v>369</v>
      </c>
      <c r="C98" t="s">
        <v>359</v>
      </c>
      <c r="D98" s="7">
        <v>42481</v>
      </c>
      <c r="E98" t="s">
        <v>149</v>
      </c>
      <c r="G98" t="str">
        <f t="shared" si="4"/>
        <v>Ref</v>
      </c>
      <c r="H98">
        <v>2.1</v>
      </c>
      <c r="I98">
        <v>0.74</v>
      </c>
      <c r="J98">
        <f t="shared" si="5"/>
        <v>1.36</v>
      </c>
      <c r="K98">
        <f t="shared" si="6"/>
        <v>2.84</v>
      </c>
      <c r="L98">
        <f t="shared" si="7"/>
        <v>0.37</v>
      </c>
      <c r="M98" t="s">
        <v>360</v>
      </c>
      <c r="N98" t="s">
        <v>361</v>
      </c>
      <c r="O98">
        <v>12</v>
      </c>
      <c r="P98">
        <v>0.37</v>
      </c>
      <c r="Q98" s="46">
        <v>18</v>
      </c>
      <c r="R98">
        <v>2</v>
      </c>
    </row>
    <row r="99" spans="1:18" x14ac:dyDescent="0.3">
      <c r="A99">
        <v>98</v>
      </c>
      <c r="B99" t="s">
        <v>369</v>
      </c>
      <c r="C99" t="s">
        <v>359</v>
      </c>
      <c r="D99" s="7">
        <v>42481</v>
      </c>
      <c r="E99" t="s">
        <v>150</v>
      </c>
      <c r="G99" t="str">
        <f t="shared" si="4"/>
        <v>Ref</v>
      </c>
      <c r="H99">
        <v>0.76</v>
      </c>
      <c r="I99">
        <v>0.34</v>
      </c>
      <c r="J99">
        <f t="shared" si="5"/>
        <v>0.42</v>
      </c>
      <c r="K99">
        <f t="shared" si="6"/>
        <v>1.1000000000000001</v>
      </c>
      <c r="L99">
        <f t="shared" si="7"/>
        <v>0.17</v>
      </c>
      <c r="M99" t="s">
        <v>360</v>
      </c>
      <c r="N99" t="s">
        <v>361</v>
      </c>
      <c r="O99">
        <v>10</v>
      </c>
      <c r="P99">
        <v>0.17</v>
      </c>
      <c r="Q99" s="46">
        <v>22</v>
      </c>
      <c r="R99">
        <v>2</v>
      </c>
    </row>
    <row r="100" spans="1:18" x14ac:dyDescent="0.3">
      <c r="A100">
        <v>99</v>
      </c>
      <c r="B100" t="s">
        <v>369</v>
      </c>
      <c r="C100" t="s">
        <v>359</v>
      </c>
      <c r="D100" s="7">
        <v>42481</v>
      </c>
      <c r="E100" t="s">
        <v>151</v>
      </c>
      <c r="G100" t="str">
        <f t="shared" si="4"/>
        <v>Ref</v>
      </c>
      <c r="H100">
        <v>120</v>
      </c>
      <c r="I100">
        <v>42</v>
      </c>
      <c r="J100">
        <f t="shared" si="5"/>
        <v>78</v>
      </c>
      <c r="K100">
        <f t="shared" si="6"/>
        <v>162</v>
      </c>
      <c r="L100">
        <f t="shared" si="7"/>
        <v>21</v>
      </c>
      <c r="M100" t="s">
        <v>360</v>
      </c>
      <c r="N100" t="s">
        <v>361</v>
      </c>
      <c r="O100">
        <v>19</v>
      </c>
      <c r="P100">
        <v>21</v>
      </c>
      <c r="Q100" s="46">
        <v>17</v>
      </c>
      <c r="R100">
        <v>2</v>
      </c>
    </row>
    <row r="101" spans="1:18" x14ac:dyDescent="0.3">
      <c r="A101">
        <v>100</v>
      </c>
      <c r="B101" t="s">
        <v>369</v>
      </c>
      <c r="C101" t="s">
        <v>359</v>
      </c>
      <c r="D101" s="7">
        <v>42481</v>
      </c>
      <c r="E101" t="s">
        <v>152</v>
      </c>
      <c r="G101" t="str">
        <f t="shared" si="4"/>
        <v>Ref</v>
      </c>
      <c r="H101">
        <v>4.9000000000000004</v>
      </c>
      <c r="I101">
        <v>1.72</v>
      </c>
      <c r="J101">
        <f t="shared" si="5"/>
        <v>3.1800000000000006</v>
      </c>
      <c r="K101">
        <f t="shared" si="6"/>
        <v>6.62</v>
      </c>
      <c r="L101">
        <f t="shared" si="7"/>
        <v>0.86</v>
      </c>
      <c r="M101" t="s">
        <v>360</v>
      </c>
      <c r="N101" t="s">
        <v>361</v>
      </c>
      <c r="O101">
        <v>17</v>
      </c>
      <c r="P101">
        <v>0.86</v>
      </c>
      <c r="Q101" s="46">
        <v>17</v>
      </c>
      <c r="R101">
        <v>2</v>
      </c>
    </row>
    <row r="102" spans="1:18" x14ac:dyDescent="0.3">
      <c r="A102">
        <v>101</v>
      </c>
      <c r="B102" t="s">
        <v>369</v>
      </c>
      <c r="C102" t="s">
        <v>359</v>
      </c>
      <c r="D102" s="7">
        <v>42481</v>
      </c>
      <c r="E102" t="s">
        <v>153</v>
      </c>
      <c r="G102" t="str">
        <f t="shared" si="4"/>
        <v>Ref</v>
      </c>
      <c r="H102">
        <v>5.2</v>
      </c>
      <c r="I102">
        <v>2.6</v>
      </c>
      <c r="J102">
        <f t="shared" si="5"/>
        <v>2.6</v>
      </c>
      <c r="K102">
        <f t="shared" si="6"/>
        <v>7.8000000000000007</v>
      </c>
      <c r="L102">
        <f t="shared" si="7"/>
        <v>1.3</v>
      </c>
      <c r="M102" t="s">
        <v>360</v>
      </c>
      <c r="N102" t="s">
        <v>361</v>
      </c>
      <c r="O102">
        <v>17</v>
      </c>
      <c r="P102">
        <v>1.3</v>
      </c>
      <c r="Q102" s="46">
        <v>25</v>
      </c>
      <c r="R102">
        <v>2</v>
      </c>
    </row>
    <row r="103" spans="1:18" x14ac:dyDescent="0.3">
      <c r="A103">
        <v>102</v>
      </c>
      <c r="B103" t="s">
        <v>369</v>
      </c>
      <c r="C103" t="s">
        <v>359</v>
      </c>
      <c r="D103" s="7">
        <v>42481</v>
      </c>
      <c r="E103" t="s">
        <v>154</v>
      </c>
      <c r="G103" t="str">
        <f t="shared" si="4"/>
        <v>Ref</v>
      </c>
      <c r="H103">
        <v>4.7</v>
      </c>
      <c r="I103">
        <v>1.76</v>
      </c>
      <c r="J103">
        <f t="shared" si="5"/>
        <v>2.9400000000000004</v>
      </c>
      <c r="K103">
        <f t="shared" si="6"/>
        <v>6.46</v>
      </c>
      <c r="L103">
        <f t="shared" si="7"/>
        <v>0.88</v>
      </c>
      <c r="M103" t="s">
        <v>360</v>
      </c>
      <c r="N103" t="s">
        <v>361</v>
      </c>
      <c r="O103">
        <v>12</v>
      </c>
      <c r="P103">
        <v>0.88</v>
      </c>
      <c r="Q103" s="46">
        <v>19</v>
      </c>
      <c r="R103">
        <v>2</v>
      </c>
    </row>
    <row r="104" spans="1:18" x14ac:dyDescent="0.3">
      <c r="A104">
        <v>103</v>
      </c>
      <c r="B104" t="s">
        <v>369</v>
      </c>
      <c r="C104" t="s">
        <v>359</v>
      </c>
      <c r="D104" s="7">
        <v>42481</v>
      </c>
      <c r="E104" t="s">
        <v>155</v>
      </c>
      <c r="G104" t="str">
        <f t="shared" si="4"/>
        <v>Ref</v>
      </c>
      <c r="H104">
        <v>240</v>
      </c>
      <c r="I104">
        <v>94</v>
      </c>
      <c r="J104">
        <f t="shared" si="5"/>
        <v>146</v>
      </c>
      <c r="K104">
        <f t="shared" si="6"/>
        <v>334</v>
      </c>
      <c r="L104">
        <f t="shared" si="7"/>
        <v>47</v>
      </c>
      <c r="M104" t="s">
        <v>360</v>
      </c>
      <c r="N104" t="s">
        <v>361</v>
      </c>
      <c r="O104">
        <v>18</v>
      </c>
      <c r="P104">
        <v>47</v>
      </c>
      <c r="Q104" s="46">
        <v>19</v>
      </c>
      <c r="R104">
        <v>2</v>
      </c>
    </row>
    <row r="105" spans="1:18" x14ac:dyDescent="0.3">
      <c r="A105">
        <v>104</v>
      </c>
      <c r="B105" t="s">
        <v>369</v>
      </c>
      <c r="C105" t="s">
        <v>359</v>
      </c>
      <c r="D105" s="7">
        <v>42481</v>
      </c>
      <c r="E105" t="s">
        <v>156</v>
      </c>
      <c r="G105" t="str">
        <f t="shared" si="4"/>
        <v>Ref</v>
      </c>
      <c r="H105">
        <v>12</v>
      </c>
      <c r="I105">
        <v>3.4</v>
      </c>
      <c r="J105">
        <f t="shared" si="5"/>
        <v>8.6</v>
      </c>
      <c r="K105">
        <f t="shared" si="6"/>
        <v>15.4</v>
      </c>
      <c r="L105">
        <f t="shared" si="7"/>
        <v>1.7</v>
      </c>
      <c r="M105" t="s">
        <v>360</v>
      </c>
      <c r="N105" t="s">
        <v>361</v>
      </c>
      <c r="O105">
        <v>18</v>
      </c>
      <c r="P105">
        <v>1.7</v>
      </c>
      <c r="Q105" s="46">
        <v>14</v>
      </c>
      <c r="R105">
        <v>2</v>
      </c>
    </row>
    <row r="106" spans="1:18" x14ac:dyDescent="0.3">
      <c r="A106">
        <v>105</v>
      </c>
      <c r="B106" t="s">
        <v>369</v>
      </c>
      <c r="C106" t="s">
        <v>359</v>
      </c>
      <c r="D106" s="7">
        <v>42481</v>
      </c>
      <c r="E106" t="s">
        <v>157</v>
      </c>
      <c r="G106" t="str">
        <f t="shared" si="4"/>
        <v>Ref</v>
      </c>
      <c r="H106" s="1">
        <v>1</v>
      </c>
      <c r="I106">
        <v>0.5</v>
      </c>
      <c r="J106">
        <f t="shared" si="5"/>
        <v>0.5</v>
      </c>
      <c r="K106">
        <f t="shared" si="6"/>
        <v>1.5</v>
      </c>
      <c r="L106">
        <f t="shared" si="7"/>
        <v>0.25</v>
      </c>
      <c r="M106" t="s">
        <v>360</v>
      </c>
      <c r="N106" t="s">
        <v>361</v>
      </c>
      <c r="O106">
        <v>9</v>
      </c>
      <c r="P106">
        <v>0.25</v>
      </c>
      <c r="Q106" s="46">
        <v>24</v>
      </c>
      <c r="R106">
        <v>2</v>
      </c>
    </row>
    <row r="107" spans="1:18" x14ac:dyDescent="0.3">
      <c r="A107">
        <v>106</v>
      </c>
      <c r="B107" t="s">
        <v>369</v>
      </c>
      <c r="C107" t="s">
        <v>359</v>
      </c>
      <c r="D107" s="7">
        <v>42481</v>
      </c>
      <c r="E107" t="s">
        <v>158</v>
      </c>
      <c r="G107" t="str">
        <f t="shared" si="4"/>
        <v>Ref</v>
      </c>
      <c r="H107">
        <v>3.4000000000000002E-2</v>
      </c>
      <c r="I107">
        <v>8.9999999999999993E-3</v>
      </c>
      <c r="J107">
        <f t="shared" si="5"/>
        <v>2.5000000000000001E-2</v>
      </c>
      <c r="K107">
        <f t="shared" si="6"/>
        <v>4.3000000000000003E-2</v>
      </c>
      <c r="L107">
        <f t="shared" si="7"/>
        <v>4.4999999999999997E-3</v>
      </c>
      <c r="M107" t="s">
        <v>360</v>
      </c>
      <c r="N107" t="s">
        <v>361</v>
      </c>
      <c r="O107">
        <v>5</v>
      </c>
      <c r="P107">
        <v>4.4999999999999997E-3</v>
      </c>
      <c r="Q107" s="46">
        <v>13</v>
      </c>
      <c r="R107">
        <v>2</v>
      </c>
    </row>
    <row r="108" spans="1:18" x14ac:dyDescent="0.3">
      <c r="A108">
        <v>107</v>
      </c>
      <c r="B108" t="s">
        <v>369</v>
      </c>
      <c r="C108" t="s">
        <v>359</v>
      </c>
      <c r="D108" s="7">
        <v>42481</v>
      </c>
      <c r="E108" t="s">
        <v>159</v>
      </c>
      <c r="G108" t="str">
        <f t="shared" si="4"/>
        <v>Ref</v>
      </c>
      <c r="H108">
        <v>26</v>
      </c>
      <c r="I108">
        <v>9.1999999999999993</v>
      </c>
      <c r="J108">
        <f t="shared" si="5"/>
        <v>16.8</v>
      </c>
      <c r="K108">
        <f t="shared" si="6"/>
        <v>35.200000000000003</v>
      </c>
      <c r="L108">
        <f t="shared" si="7"/>
        <v>4.5999999999999996</v>
      </c>
      <c r="M108" t="s">
        <v>360</v>
      </c>
      <c r="N108" t="s">
        <v>361</v>
      </c>
      <c r="O108">
        <v>17</v>
      </c>
      <c r="P108">
        <v>4.5999999999999996</v>
      </c>
      <c r="Q108" s="46">
        <v>17</v>
      </c>
      <c r="R108">
        <v>2</v>
      </c>
    </row>
    <row r="109" spans="1:18" x14ac:dyDescent="0.3">
      <c r="A109">
        <v>108</v>
      </c>
      <c r="B109" t="s">
        <v>369</v>
      </c>
      <c r="C109" t="s">
        <v>359</v>
      </c>
      <c r="D109" s="7">
        <v>42481</v>
      </c>
      <c r="E109" t="s">
        <v>160</v>
      </c>
      <c r="G109" t="str">
        <f t="shared" si="4"/>
        <v>Ref</v>
      </c>
      <c r="H109">
        <v>3.5</v>
      </c>
      <c r="I109">
        <v>1.98</v>
      </c>
      <c r="J109">
        <f t="shared" si="5"/>
        <v>1.52</v>
      </c>
      <c r="K109">
        <f t="shared" si="6"/>
        <v>5.48</v>
      </c>
      <c r="L109">
        <f t="shared" si="7"/>
        <v>0.99</v>
      </c>
      <c r="M109" t="s">
        <v>360</v>
      </c>
      <c r="N109" t="s">
        <v>361</v>
      </c>
      <c r="O109">
        <v>16</v>
      </c>
      <c r="P109">
        <v>0.99</v>
      </c>
      <c r="Q109" s="46">
        <v>28</v>
      </c>
      <c r="R109">
        <v>2</v>
      </c>
    </row>
    <row r="110" spans="1:18" x14ac:dyDescent="0.3">
      <c r="A110">
        <v>109</v>
      </c>
      <c r="B110" t="s">
        <v>369</v>
      </c>
      <c r="C110" t="s">
        <v>359</v>
      </c>
      <c r="D110" s="7">
        <v>42481</v>
      </c>
      <c r="E110" t="s">
        <v>161</v>
      </c>
      <c r="G110" t="str">
        <f t="shared" si="4"/>
        <v>Ref</v>
      </c>
      <c r="H110">
        <v>140</v>
      </c>
      <c r="I110">
        <v>50</v>
      </c>
      <c r="J110">
        <f t="shared" si="5"/>
        <v>90</v>
      </c>
      <c r="K110">
        <f t="shared" si="6"/>
        <v>190</v>
      </c>
      <c r="L110">
        <f t="shared" si="7"/>
        <v>25</v>
      </c>
      <c r="M110" t="s">
        <v>360</v>
      </c>
      <c r="N110" t="s">
        <v>361</v>
      </c>
      <c r="O110">
        <v>18</v>
      </c>
      <c r="P110">
        <v>25</v>
      </c>
      <c r="Q110" s="46">
        <v>17</v>
      </c>
      <c r="R110">
        <v>2</v>
      </c>
    </row>
    <row r="111" spans="1:18" x14ac:dyDescent="0.3">
      <c r="A111">
        <v>110</v>
      </c>
      <c r="B111" t="s">
        <v>369</v>
      </c>
      <c r="C111" t="s">
        <v>359</v>
      </c>
      <c r="D111" s="7">
        <v>42481</v>
      </c>
      <c r="E111" t="s">
        <v>162</v>
      </c>
      <c r="G111" t="str">
        <f t="shared" si="4"/>
        <v>Ref</v>
      </c>
      <c r="H111">
        <v>7.4</v>
      </c>
      <c r="I111">
        <v>3.4</v>
      </c>
      <c r="J111">
        <f t="shared" si="5"/>
        <v>4</v>
      </c>
      <c r="K111">
        <f t="shared" si="6"/>
        <v>10.8</v>
      </c>
      <c r="L111">
        <f t="shared" si="7"/>
        <v>1.7</v>
      </c>
      <c r="M111" t="s">
        <v>360</v>
      </c>
      <c r="N111" t="s">
        <v>361</v>
      </c>
      <c r="O111">
        <v>17</v>
      </c>
      <c r="P111">
        <v>1.7</v>
      </c>
      <c r="Q111" s="46">
        <v>22</v>
      </c>
      <c r="R111">
        <v>2</v>
      </c>
    </row>
    <row r="112" spans="1:18" x14ac:dyDescent="0.3">
      <c r="A112">
        <v>111</v>
      </c>
      <c r="B112" t="s">
        <v>369</v>
      </c>
      <c r="C112" t="s">
        <v>359</v>
      </c>
      <c r="D112" s="7">
        <v>42481</v>
      </c>
      <c r="E112" t="s">
        <v>163</v>
      </c>
      <c r="G112" t="str">
        <f t="shared" si="4"/>
        <v>Ref</v>
      </c>
      <c r="H112">
        <v>100</v>
      </c>
      <c r="I112">
        <v>28</v>
      </c>
      <c r="J112">
        <f t="shared" si="5"/>
        <v>72</v>
      </c>
      <c r="K112">
        <f t="shared" si="6"/>
        <v>128</v>
      </c>
      <c r="L112">
        <f t="shared" si="7"/>
        <v>14</v>
      </c>
      <c r="M112" t="s">
        <v>360</v>
      </c>
      <c r="N112" t="s">
        <v>361</v>
      </c>
      <c r="O112">
        <v>17</v>
      </c>
      <c r="P112">
        <v>14</v>
      </c>
      <c r="Q112" s="46">
        <v>14</v>
      </c>
      <c r="R112">
        <v>2</v>
      </c>
    </row>
    <row r="113" spans="1:18" x14ac:dyDescent="0.3">
      <c r="A113">
        <v>112</v>
      </c>
      <c r="B113" t="s">
        <v>369</v>
      </c>
      <c r="C113" t="s">
        <v>359</v>
      </c>
      <c r="D113" s="7">
        <v>42481</v>
      </c>
      <c r="E113" t="s">
        <v>164</v>
      </c>
      <c r="G113" t="str">
        <f t="shared" si="4"/>
        <v>Ref</v>
      </c>
      <c r="H113">
        <v>3.7</v>
      </c>
      <c r="I113">
        <v>1.64</v>
      </c>
      <c r="J113">
        <f t="shared" si="5"/>
        <v>2.0600000000000005</v>
      </c>
      <c r="K113">
        <f t="shared" si="6"/>
        <v>5.34</v>
      </c>
      <c r="L113">
        <f t="shared" si="7"/>
        <v>0.82</v>
      </c>
      <c r="M113" t="s">
        <v>360</v>
      </c>
      <c r="N113" t="s">
        <v>361</v>
      </c>
      <c r="O113">
        <v>12</v>
      </c>
      <c r="P113">
        <v>0.82</v>
      </c>
      <c r="Q113" s="46">
        <v>22</v>
      </c>
      <c r="R113">
        <v>2</v>
      </c>
    </row>
    <row r="114" spans="1:18" x14ac:dyDescent="0.3">
      <c r="A114">
        <v>113</v>
      </c>
      <c r="B114" t="s">
        <v>369</v>
      </c>
      <c r="C114" t="s">
        <v>359</v>
      </c>
      <c r="D114" s="7">
        <v>42481</v>
      </c>
      <c r="E114" t="s">
        <v>165</v>
      </c>
      <c r="G114" t="str">
        <f t="shared" si="4"/>
        <v>Ref</v>
      </c>
      <c r="H114">
        <v>150</v>
      </c>
      <c r="I114">
        <v>56</v>
      </c>
      <c r="J114">
        <f t="shared" si="5"/>
        <v>94</v>
      </c>
      <c r="K114">
        <f t="shared" si="6"/>
        <v>206</v>
      </c>
      <c r="L114">
        <f t="shared" si="7"/>
        <v>28</v>
      </c>
      <c r="M114" t="s">
        <v>360</v>
      </c>
      <c r="N114" t="s">
        <v>361</v>
      </c>
      <c r="O114">
        <v>19</v>
      </c>
      <c r="P114">
        <v>28</v>
      </c>
      <c r="Q114" s="46">
        <v>19</v>
      </c>
      <c r="R114">
        <v>2</v>
      </c>
    </row>
    <row r="115" spans="1:18" x14ac:dyDescent="0.3">
      <c r="A115">
        <v>114</v>
      </c>
      <c r="B115" t="s">
        <v>369</v>
      </c>
      <c r="C115" t="s">
        <v>359</v>
      </c>
      <c r="D115" s="7">
        <v>42481</v>
      </c>
      <c r="E115" t="s">
        <v>166</v>
      </c>
      <c r="G115" t="str">
        <f t="shared" si="4"/>
        <v>Ref</v>
      </c>
      <c r="H115">
        <v>12</v>
      </c>
      <c r="I115">
        <v>2.8</v>
      </c>
      <c r="J115">
        <f t="shared" si="5"/>
        <v>9.1999999999999993</v>
      </c>
      <c r="K115">
        <f t="shared" si="6"/>
        <v>14.8</v>
      </c>
      <c r="L115">
        <f t="shared" si="7"/>
        <v>1.4</v>
      </c>
      <c r="M115" t="s">
        <v>360</v>
      </c>
      <c r="N115" t="s">
        <v>361</v>
      </c>
      <c r="O115">
        <v>17</v>
      </c>
      <c r="P115">
        <v>1.4</v>
      </c>
      <c r="Q115" s="46">
        <v>12</v>
      </c>
      <c r="R115">
        <v>2</v>
      </c>
    </row>
    <row r="116" spans="1:18" x14ac:dyDescent="0.3">
      <c r="A116">
        <v>115</v>
      </c>
      <c r="B116" t="s">
        <v>369</v>
      </c>
      <c r="C116" t="s">
        <v>359</v>
      </c>
      <c r="D116" s="7">
        <v>42481</v>
      </c>
      <c r="E116" t="s">
        <v>167</v>
      </c>
      <c r="G116" t="str">
        <f t="shared" si="4"/>
        <v>Ref</v>
      </c>
      <c r="H116">
        <v>11</v>
      </c>
      <c r="I116">
        <v>3.6</v>
      </c>
      <c r="J116">
        <f t="shared" si="5"/>
        <v>7.4</v>
      </c>
      <c r="K116">
        <f t="shared" si="6"/>
        <v>14.6</v>
      </c>
      <c r="L116">
        <f t="shared" si="7"/>
        <v>1.8</v>
      </c>
      <c r="M116" t="s">
        <v>360</v>
      </c>
      <c r="N116" t="s">
        <v>361</v>
      </c>
      <c r="O116">
        <v>16</v>
      </c>
      <c r="P116">
        <v>1.8</v>
      </c>
      <c r="Q116" s="46">
        <v>17</v>
      </c>
      <c r="R116">
        <v>2</v>
      </c>
    </row>
    <row r="117" spans="1:18" x14ac:dyDescent="0.3">
      <c r="A117">
        <v>116</v>
      </c>
      <c r="B117" t="s">
        <v>369</v>
      </c>
      <c r="C117" t="s">
        <v>359</v>
      </c>
      <c r="D117" s="7">
        <v>42481</v>
      </c>
      <c r="E117" t="s">
        <v>168</v>
      </c>
      <c r="G117" t="str">
        <f t="shared" si="4"/>
        <v>Ref</v>
      </c>
      <c r="H117">
        <v>6.9</v>
      </c>
      <c r="I117">
        <v>3.2</v>
      </c>
      <c r="J117">
        <f t="shared" si="5"/>
        <v>3.7</v>
      </c>
      <c r="K117">
        <f t="shared" si="6"/>
        <v>10.100000000000001</v>
      </c>
      <c r="L117">
        <f t="shared" si="7"/>
        <v>1.6</v>
      </c>
      <c r="M117" t="s">
        <v>360</v>
      </c>
      <c r="N117" t="s">
        <v>361</v>
      </c>
      <c r="O117">
        <v>11</v>
      </c>
      <c r="P117">
        <v>1.6</v>
      </c>
      <c r="Q117" s="46">
        <v>23</v>
      </c>
      <c r="R117">
        <v>2</v>
      </c>
    </row>
    <row r="118" spans="1:18" x14ac:dyDescent="0.3">
      <c r="A118">
        <v>117</v>
      </c>
      <c r="B118" t="s">
        <v>369</v>
      </c>
      <c r="C118" t="s">
        <v>359</v>
      </c>
      <c r="D118" s="7">
        <v>42481</v>
      </c>
      <c r="E118" t="s">
        <v>169</v>
      </c>
      <c r="G118" t="str">
        <f t="shared" si="4"/>
        <v>Ref</v>
      </c>
      <c r="H118">
        <v>0.3</v>
      </c>
      <c r="I118">
        <v>0.188</v>
      </c>
      <c r="J118">
        <f t="shared" si="5"/>
        <v>0.11199999999999999</v>
      </c>
      <c r="K118">
        <f t="shared" si="6"/>
        <v>0.48799999999999999</v>
      </c>
      <c r="L118">
        <f t="shared" si="7"/>
        <v>9.4E-2</v>
      </c>
      <c r="M118" t="s">
        <v>360</v>
      </c>
      <c r="N118" t="s">
        <v>361</v>
      </c>
      <c r="O118">
        <v>5</v>
      </c>
      <c r="P118">
        <v>9.4E-2</v>
      </c>
      <c r="Q118" s="46">
        <v>31</v>
      </c>
      <c r="R118">
        <v>2</v>
      </c>
    </row>
    <row r="119" spans="1:18" x14ac:dyDescent="0.3">
      <c r="A119">
        <v>118</v>
      </c>
      <c r="B119" t="s">
        <v>369</v>
      </c>
      <c r="C119" t="s">
        <v>359</v>
      </c>
      <c r="D119" s="7">
        <v>42481</v>
      </c>
      <c r="E119" t="s">
        <v>170</v>
      </c>
      <c r="G119" t="str">
        <f t="shared" si="4"/>
        <v>Ref</v>
      </c>
      <c r="H119">
        <v>0.28000000000000003</v>
      </c>
      <c r="I119">
        <v>0.17599999999999999</v>
      </c>
      <c r="J119">
        <f t="shared" si="5"/>
        <v>0.10400000000000004</v>
      </c>
      <c r="K119">
        <f t="shared" si="6"/>
        <v>0.45600000000000002</v>
      </c>
      <c r="L119">
        <f t="shared" si="7"/>
        <v>8.7999999999999995E-2</v>
      </c>
      <c r="M119" t="s">
        <v>360</v>
      </c>
      <c r="N119" t="s">
        <v>361</v>
      </c>
      <c r="O119">
        <v>8</v>
      </c>
      <c r="P119">
        <v>8.7999999999999995E-2</v>
      </c>
      <c r="Q119" s="46">
        <v>32</v>
      </c>
      <c r="R119">
        <v>2</v>
      </c>
    </row>
    <row r="120" spans="1:18" x14ac:dyDescent="0.3">
      <c r="A120">
        <v>119</v>
      </c>
      <c r="B120" t="s">
        <v>369</v>
      </c>
      <c r="C120" t="s">
        <v>359</v>
      </c>
      <c r="D120" s="7">
        <v>42481</v>
      </c>
      <c r="E120" t="s">
        <v>171</v>
      </c>
      <c r="G120" t="str">
        <f t="shared" si="4"/>
        <v>Ref</v>
      </c>
      <c r="H120">
        <v>2.2999999999999998</v>
      </c>
      <c r="I120">
        <v>0.4</v>
      </c>
      <c r="J120">
        <f t="shared" si="5"/>
        <v>1.9</v>
      </c>
      <c r="K120">
        <f t="shared" si="6"/>
        <v>2.6999999999999997</v>
      </c>
      <c r="L120">
        <f t="shared" si="7"/>
        <v>0.2</v>
      </c>
      <c r="M120" t="s">
        <v>360</v>
      </c>
      <c r="N120" t="s">
        <v>361</v>
      </c>
      <c r="O120">
        <v>15</v>
      </c>
      <c r="P120">
        <v>0.2</v>
      </c>
      <c r="Q120" s="46">
        <v>9</v>
      </c>
      <c r="R120">
        <v>2</v>
      </c>
    </row>
    <row r="121" spans="1:18" x14ac:dyDescent="0.3">
      <c r="A121">
        <v>120</v>
      </c>
      <c r="B121" t="s">
        <v>369</v>
      </c>
      <c r="C121" t="s">
        <v>359</v>
      </c>
      <c r="D121" s="7">
        <v>42481</v>
      </c>
      <c r="E121" t="s">
        <v>172</v>
      </c>
      <c r="G121" t="str">
        <f t="shared" si="4"/>
        <v>Ref</v>
      </c>
      <c r="H121">
        <v>0.98</v>
      </c>
      <c r="I121">
        <v>0.64</v>
      </c>
      <c r="J121">
        <f t="shared" si="5"/>
        <v>0.33999999999999997</v>
      </c>
      <c r="K121">
        <f t="shared" si="6"/>
        <v>1.62</v>
      </c>
      <c r="L121">
        <f t="shared" si="7"/>
        <v>0.32</v>
      </c>
      <c r="M121" t="s">
        <v>360</v>
      </c>
      <c r="N121" t="s">
        <v>361</v>
      </c>
      <c r="O121">
        <v>6</v>
      </c>
      <c r="P121">
        <v>0.32</v>
      </c>
      <c r="Q121" s="46">
        <v>32</v>
      </c>
      <c r="R121">
        <v>2</v>
      </c>
    </row>
    <row r="122" spans="1:18" x14ac:dyDescent="0.3">
      <c r="A122">
        <v>121</v>
      </c>
      <c r="B122" t="s">
        <v>369</v>
      </c>
      <c r="C122" t="s">
        <v>359</v>
      </c>
      <c r="D122" s="7">
        <v>42481</v>
      </c>
      <c r="E122" t="s">
        <v>173</v>
      </c>
      <c r="G122" t="str">
        <f t="shared" si="4"/>
        <v>Ref</v>
      </c>
      <c r="H122">
        <v>26</v>
      </c>
      <c r="I122">
        <v>10.4</v>
      </c>
      <c r="J122">
        <f t="shared" si="5"/>
        <v>15.6</v>
      </c>
      <c r="K122">
        <f t="shared" si="6"/>
        <v>36.4</v>
      </c>
      <c r="L122">
        <f t="shared" si="7"/>
        <v>5.2</v>
      </c>
      <c r="M122" t="s">
        <v>360</v>
      </c>
      <c r="N122" t="s">
        <v>361</v>
      </c>
      <c r="O122">
        <v>14</v>
      </c>
      <c r="P122">
        <v>5.2</v>
      </c>
      <c r="Q122" s="46">
        <v>20</v>
      </c>
      <c r="R122">
        <v>2</v>
      </c>
    </row>
    <row r="123" spans="1:18" x14ac:dyDescent="0.3">
      <c r="A123">
        <v>122</v>
      </c>
      <c r="B123" t="s">
        <v>369</v>
      </c>
      <c r="C123" t="s">
        <v>359</v>
      </c>
      <c r="D123" s="7">
        <v>42481</v>
      </c>
      <c r="E123" t="s">
        <v>174</v>
      </c>
      <c r="G123" t="str">
        <f t="shared" si="4"/>
        <v>Ref</v>
      </c>
      <c r="H123">
        <v>1.5</v>
      </c>
      <c r="I123">
        <v>1.02</v>
      </c>
      <c r="J123">
        <f t="shared" si="5"/>
        <v>0.48</v>
      </c>
      <c r="K123">
        <f t="shared" si="6"/>
        <v>2.52</v>
      </c>
      <c r="L123">
        <f t="shared" si="7"/>
        <v>0.51</v>
      </c>
      <c r="M123" t="s">
        <v>360</v>
      </c>
      <c r="N123" t="s">
        <v>361</v>
      </c>
      <c r="O123">
        <v>14</v>
      </c>
      <c r="P123">
        <v>0.51</v>
      </c>
      <c r="Q123" s="46">
        <v>34</v>
      </c>
      <c r="R123">
        <v>2</v>
      </c>
    </row>
    <row r="124" spans="1:18" x14ac:dyDescent="0.3">
      <c r="A124">
        <v>123</v>
      </c>
      <c r="B124" t="s">
        <v>369</v>
      </c>
      <c r="C124" t="s">
        <v>359</v>
      </c>
      <c r="D124" s="7">
        <v>42481</v>
      </c>
      <c r="E124" t="s">
        <v>175</v>
      </c>
      <c r="G124" t="str">
        <f t="shared" si="4"/>
        <v>Ref</v>
      </c>
      <c r="H124">
        <v>84</v>
      </c>
      <c r="I124">
        <v>28</v>
      </c>
      <c r="J124">
        <f t="shared" si="5"/>
        <v>56</v>
      </c>
      <c r="K124">
        <f t="shared" si="6"/>
        <v>112</v>
      </c>
      <c r="L124">
        <f t="shared" si="7"/>
        <v>14</v>
      </c>
      <c r="M124" t="s">
        <v>360</v>
      </c>
      <c r="N124" t="s">
        <v>361</v>
      </c>
      <c r="O124">
        <v>18</v>
      </c>
      <c r="P124">
        <v>14</v>
      </c>
      <c r="Q124" s="46">
        <v>17</v>
      </c>
      <c r="R124">
        <v>2</v>
      </c>
    </row>
    <row r="125" spans="1:18" x14ac:dyDescent="0.3">
      <c r="A125">
        <v>124</v>
      </c>
      <c r="B125" t="s">
        <v>369</v>
      </c>
      <c r="C125" t="s">
        <v>359</v>
      </c>
      <c r="D125" s="7">
        <v>42481</v>
      </c>
      <c r="E125" t="s">
        <v>176</v>
      </c>
      <c r="G125" t="str">
        <f t="shared" si="4"/>
        <v>Ref</v>
      </c>
      <c r="H125">
        <v>7.4</v>
      </c>
      <c r="I125">
        <v>4</v>
      </c>
      <c r="J125">
        <f t="shared" si="5"/>
        <v>3.4000000000000004</v>
      </c>
      <c r="K125">
        <f t="shared" si="6"/>
        <v>11.4</v>
      </c>
      <c r="L125">
        <f t="shared" si="7"/>
        <v>2</v>
      </c>
      <c r="M125" t="s">
        <v>360</v>
      </c>
      <c r="N125" t="s">
        <v>361</v>
      </c>
      <c r="O125">
        <v>12</v>
      </c>
      <c r="P125">
        <v>2</v>
      </c>
      <c r="Q125" s="46">
        <v>27</v>
      </c>
      <c r="R125">
        <v>2</v>
      </c>
    </row>
    <row r="126" spans="1:18" x14ac:dyDescent="0.3">
      <c r="A126">
        <v>125</v>
      </c>
      <c r="B126" t="s">
        <v>369</v>
      </c>
      <c r="C126" t="s">
        <v>359</v>
      </c>
      <c r="D126" s="7">
        <v>42481</v>
      </c>
      <c r="E126" t="s">
        <v>177</v>
      </c>
      <c r="G126" t="str">
        <f t="shared" si="4"/>
        <v>Ref</v>
      </c>
      <c r="H126">
        <v>42</v>
      </c>
      <c r="I126">
        <v>15.8</v>
      </c>
      <c r="J126">
        <f t="shared" si="5"/>
        <v>26.2</v>
      </c>
      <c r="K126">
        <f t="shared" si="6"/>
        <v>57.8</v>
      </c>
      <c r="L126">
        <f t="shared" si="7"/>
        <v>7.9</v>
      </c>
      <c r="M126" t="s">
        <v>360</v>
      </c>
      <c r="N126" t="s">
        <v>361</v>
      </c>
      <c r="O126">
        <v>18</v>
      </c>
      <c r="P126">
        <v>7.9</v>
      </c>
      <c r="Q126" s="46">
        <v>19</v>
      </c>
      <c r="R126">
        <v>2</v>
      </c>
    </row>
    <row r="127" spans="1:18" x14ac:dyDescent="0.3">
      <c r="A127">
        <v>126</v>
      </c>
      <c r="B127" t="s">
        <v>369</v>
      </c>
      <c r="C127" t="s">
        <v>359</v>
      </c>
      <c r="D127" s="7">
        <v>42481</v>
      </c>
      <c r="E127" t="s">
        <v>178</v>
      </c>
      <c r="G127" t="str">
        <f t="shared" si="4"/>
        <v>Ref</v>
      </c>
      <c r="H127">
        <v>11</v>
      </c>
      <c r="I127">
        <v>3.2</v>
      </c>
      <c r="J127">
        <f t="shared" si="5"/>
        <v>7.8</v>
      </c>
      <c r="K127">
        <f t="shared" si="6"/>
        <v>14.2</v>
      </c>
      <c r="L127">
        <f t="shared" si="7"/>
        <v>1.6</v>
      </c>
      <c r="M127" t="s">
        <v>360</v>
      </c>
      <c r="N127" t="s">
        <v>361</v>
      </c>
      <c r="O127">
        <v>16</v>
      </c>
      <c r="P127">
        <v>1.6</v>
      </c>
      <c r="Q127" s="46">
        <v>14</v>
      </c>
      <c r="R127">
        <v>2</v>
      </c>
    </row>
    <row r="128" spans="1:18" x14ac:dyDescent="0.3">
      <c r="A128">
        <v>127</v>
      </c>
      <c r="B128" t="s">
        <v>369</v>
      </c>
      <c r="C128" t="s">
        <v>359</v>
      </c>
      <c r="D128" s="7">
        <v>42481</v>
      </c>
      <c r="E128" t="s">
        <v>179</v>
      </c>
      <c r="G128" t="str">
        <f t="shared" si="4"/>
        <v>Ref</v>
      </c>
      <c r="H128">
        <v>41</v>
      </c>
      <c r="I128">
        <v>8.8000000000000007</v>
      </c>
      <c r="J128">
        <f t="shared" si="5"/>
        <v>32.200000000000003</v>
      </c>
      <c r="K128">
        <f t="shared" si="6"/>
        <v>49.8</v>
      </c>
      <c r="L128">
        <f t="shared" si="7"/>
        <v>4.4000000000000004</v>
      </c>
      <c r="M128" t="s">
        <v>360</v>
      </c>
      <c r="N128" t="s">
        <v>361</v>
      </c>
      <c r="O128">
        <v>18</v>
      </c>
      <c r="P128">
        <v>4.4000000000000004</v>
      </c>
      <c r="Q128" s="46">
        <v>11</v>
      </c>
      <c r="R128">
        <v>2</v>
      </c>
    </row>
    <row r="129" spans="1:18" x14ac:dyDescent="0.3">
      <c r="A129">
        <v>128</v>
      </c>
      <c r="B129" t="s">
        <v>369</v>
      </c>
      <c r="C129" t="s">
        <v>359</v>
      </c>
      <c r="D129" s="7">
        <v>42481</v>
      </c>
      <c r="E129" t="s">
        <v>180</v>
      </c>
      <c r="G129" t="str">
        <f t="shared" si="4"/>
        <v>Ref</v>
      </c>
      <c r="H129">
        <v>3.6</v>
      </c>
      <c r="I129">
        <v>2</v>
      </c>
      <c r="J129">
        <f t="shared" si="5"/>
        <v>1.6</v>
      </c>
      <c r="K129">
        <f t="shared" si="6"/>
        <v>5.6</v>
      </c>
      <c r="L129">
        <f t="shared" si="7"/>
        <v>1</v>
      </c>
      <c r="M129" t="s">
        <v>360</v>
      </c>
      <c r="N129" t="s">
        <v>361</v>
      </c>
      <c r="O129">
        <v>12</v>
      </c>
      <c r="P129">
        <v>1</v>
      </c>
      <c r="Q129" s="46">
        <v>29</v>
      </c>
      <c r="R129">
        <v>2</v>
      </c>
    </row>
    <row r="130" spans="1:18" x14ac:dyDescent="0.3">
      <c r="A130">
        <v>129</v>
      </c>
      <c r="B130" t="s">
        <v>369</v>
      </c>
      <c r="C130" t="s">
        <v>359</v>
      </c>
      <c r="D130" s="7">
        <v>42481</v>
      </c>
      <c r="E130" t="s">
        <v>181</v>
      </c>
      <c r="G130" t="str">
        <f t="shared" si="4"/>
        <v>Ref</v>
      </c>
      <c r="H130">
        <v>1.2</v>
      </c>
      <c r="I130">
        <v>0.78</v>
      </c>
      <c r="J130">
        <f t="shared" si="5"/>
        <v>0.41999999999999993</v>
      </c>
      <c r="K130">
        <f t="shared" si="6"/>
        <v>1.98</v>
      </c>
      <c r="L130">
        <f t="shared" si="7"/>
        <v>0.39</v>
      </c>
      <c r="M130" t="s">
        <v>360</v>
      </c>
      <c r="N130" t="s">
        <v>361</v>
      </c>
      <c r="O130">
        <v>10</v>
      </c>
      <c r="P130">
        <v>0.39</v>
      </c>
      <c r="Q130" s="46">
        <v>33</v>
      </c>
      <c r="R130">
        <v>2</v>
      </c>
    </row>
    <row r="131" spans="1:18" x14ac:dyDescent="0.3">
      <c r="A131">
        <v>130</v>
      </c>
      <c r="B131" t="s">
        <v>369</v>
      </c>
      <c r="C131" t="s">
        <v>359</v>
      </c>
      <c r="D131" s="7">
        <v>42481</v>
      </c>
      <c r="E131" t="s">
        <v>182</v>
      </c>
      <c r="G131" t="str">
        <f t="shared" ref="G131:G194" si="8">IF(Q131&gt;40,"NA",IF(O131&gt;=5,"Ref","Inf"))</f>
        <v>Ref</v>
      </c>
      <c r="H131">
        <v>2.9</v>
      </c>
      <c r="I131">
        <v>0.74</v>
      </c>
      <c r="J131">
        <f t="shared" ref="J131:J194" si="9">H131-I131</f>
        <v>2.16</v>
      </c>
      <c r="K131">
        <f t="shared" ref="K131:K194" si="10">H131+I131</f>
        <v>3.6399999999999997</v>
      </c>
      <c r="L131">
        <f t="shared" ref="L131:L194" si="11">I131/R131</f>
        <v>0.37</v>
      </c>
      <c r="M131" t="s">
        <v>360</v>
      </c>
      <c r="N131" t="s">
        <v>361</v>
      </c>
      <c r="O131">
        <v>18</v>
      </c>
      <c r="P131">
        <v>0.37</v>
      </c>
      <c r="Q131" s="46">
        <v>13</v>
      </c>
      <c r="R131">
        <v>2</v>
      </c>
    </row>
    <row r="132" spans="1:18" x14ac:dyDescent="0.3">
      <c r="A132">
        <v>131</v>
      </c>
      <c r="B132" t="s">
        <v>369</v>
      </c>
      <c r="C132" t="s">
        <v>359</v>
      </c>
      <c r="D132" s="7">
        <v>42481</v>
      </c>
      <c r="E132" t="s">
        <v>183</v>
      </c>
      <c r="G132" t="str">
        <f t="shared" si="8"/>
        <v>Ref</v>
      </c>
      <c r="H132">
        <v>6.9000000000000006E-2</v>
      </c>
      <c r="I132">
        <v>4.2000000000000003E-2</v>
      </c>
      <c r="J132">
        <f t="shared" si="9"/>
        <v>2.7000000000000003E-2</v>
      </c>
      <c r="K132">
        <f t="shared" si="10"/>
        <v>0.11100000000000002</v>
      </c>
      <c r="L132">
        <f t="shared" si="11"/>
        <v>2.1000000000000001E-2</v>
      </c>
      <c r="M132" t="s">
        <v>360</v>
      </c>
      <c r="N132" t="s">
        <v>361</v>
      </c>
      <c r="O132">
        <v>5</v>
      </c>
      <c r="P132">
        <v>2.1000000000000001E-2</v>
      </c>
      <c r="Q132" s="46">
        <v>30</v>
      </c>
      <c r="R132">
        <v>2</v>
      </c>
    </row>
    <row r="133" spans="1:18" x14ac:dyDescent="0.3">
      <c r="A133">
        <v>132</v>
      </c>
      <c r="B133" t="s">
        <v>369</v>
      </c>
      <c r="C133" t="s">
        <v>359</v>
      </c>
      <c r="D133" s="7">
        <v>42481</v>
      </c>
      <c r="E133" t="s">
        <v>184</v>
      </c>
      <c r="G133" t="str">
        <f t="shared" si="8"/>
        <v>Ref</v>
      </c>
      <c r="H133">
        <v>0.95</v>
      </c>
      <c r="I133">
        <v>0.76</v>
      </c>
      <c r="J133">
        <f t="shared" si="9"/>
        <v>0.18999999999999995</v>
      </c>
      <c r="K133">
        <f t="shared" si="10"/>
        <v>1.71</v>
      </c>
      <c r="L133">
        <f t="shared" si="11"/>
        <v>0.38</v>
      </c>
      <c r="M133" t="s">
        <v>360</v>
      </c>
      <c r="N133" t="s">
        <v>361</v>
      </c>
      <c r="O133">
        <v>8</v>
      </c>
      <c r="P133">
        <v>0.38</v>
      </c>
      <c r="Q133" s="46">
        <v>40</v>
      </c>
      <c r="R133">
        <v>2</v>
      </c>
    </row>
    <row r="134" spans="1:18" x14ac:dyDescent="0.3">
      <c r="A134">
        <v>133</v>
      </c>
      <c r="B134" t="s">
        <v>369</v>
      </c>
      <c r="C134" t="s">
        <v>359</v>
      </c>
      <c r="D134" s="7">
        <v>42481</v>
      </c>
      <c r="E134" t="s">
        <v>185</v>
      </c>
      <c r="G134" t="str">
        <f t="shared" si="8"/>
        <v>Ref</v>
      </c>
      <c r="H134">
        <v>6.7</v>
      </c>
      <c r="I134">
        <v>2.2000000000000002</v>
      </c>
      <c r="J134">
        <f t="shared" si="9"/>
        <v>4.5</v>
      </c>
      <c r="K134">
        <f t="shared" si="10"/>
        <v>8.9</v>
      </c>
      <c r="L134">
        <f t="shared" si="11"/>
        <v>1.1000000000000001</v>
      </c>
      <c r="M134" t="s">
        <v>360</v>
      </c>
      <c r="N134" t="s">
        <v>361</v>
      </c>
      <c r="O134">
        <v>18</v>
      </c>
      <c r="P134">
        <v>1.1000000000000001</v>
      </c>
      <c r="Q134" s="46">
        <v>16</v>
      </c>
      <c r="R134">
        <v>2</v>
      </c>
    </row>
    <row r="135" spans="1:18" x14ac:dyDescent="0.3">
      <c r="A135">
        <v>134</v>
      </c>
      <c r="B135" t="s">
        <v>369</v>
      </c>
      <c r="C135" t="s">
        <v>359</v>
      </c>
      <c r="D135" s="7">
        <v>42481</v>
      </c>
      <c r="E135" t="s">
        <v>186</v>
      </c>
      <c r="G135" t="str">
        <f t="shared" si="8"/>
        <v>Ref</v>
      </c>
      <c r="H135">
        <v>1.7</v>
      </c>
      <c r="I135">
        <v>0.9</v>
      </c>
      <c r="J135">
        <f t="shared" si="9"/>
        <v>0.79999999999999993</v>
      </c>
      <c r="K135">
        <f t="shared" si="10"/>
        <v>2.6</v>
      </c>
      <c r="L135">
        <f t="shared" si="11"/>
        <v>0.45</v>
      </c>
      <c r="M135" t="s">
        <v>360</v>
      </c>
      <c r="N135" t="s">
        <v>361</v>
      </c>
      <c r="O135">
        <v>12</v>
      </c>
      <c r="P135">
        <v>0.45</v>
      </c>
      <c r="Q135" s="46">
        <v>27</v>
      </c>
      <c r="R135">
        <v>2</v>
      </c>
    </row>
    <row r="136" spans="1:18" x14ac:dyDescent="0.3">
      <c r="A136">
        <v>135</v>
      </c>
      <c r="B136" t="s">
        <v>369</v>
      </c>
      <c r="C136" t="s">
        <v>359</v>
      </c>
      <c r="D136" s="7">
        <v>42481</v>
      </c>
      <c r="E136" t="s">
        <v>187</v>
      </c>
      <c r="G136" t="str">
        <f t="shared" si="8"/>
        <v>Ref</v>
      </c>
      <c r="H136">
        <v>14</v>
      </c>
      <c r="I136">
        <v>5.2</v>
      </c>
      <c r="J136">
        <f t="shared" si="9"/>
        <v>8.8000000000000007</v>
      </c>
      <c r="K136">
        <f t="shared" si="10"/>
        <v>19.2</v>
      </c>
      <c r="L136">
        <f t="shared" si="11"/>
        <v>2.6</v>
      </c>
      <c r="M136" t="s">
        <v>360</v>
      </c>
      <c r="N136" t="s">
        <v>361</v>
      </c>
      <c r="O136">
        <v>17</v>
      </c>
      <c r="P136">
        <v>2.6</v>
      </c>
      <c r="Q136" s="46">
        <v>19</v>
      </c>
      <c r="R136">
        <v>2</v>
      </c>
    </row>
    <row r="137" spans="1:18" x14ac:dyDescent="0.3">
      <c r="A137">
        <v>136</v>
      </c>
      <c r="B137" t="s">
        <v>369</v>
      </c>
      <c r="C137" t="s">
        <v>359</v>
      </c>
      <c r="D137" s="7">
        <v>42481</v>
      </c>
      <c r="E137" t="s">
        <v>188</v>
      </c>
      <c r="G137" t="str">
        <f t="shared" si="8"/>
        <v>Ref</v>
      </c>
      <c r="H137">
        <v>3.5</v>
      </c>
      <c r="I137">
        <v>1.52</v>
      </c>
      <c r="J137">
        <f t="shared" si="9"/>
        <v>1.98</v>
      </c>
      <c r="K137">
        <f t="shared" si="10"/>
        <v>5.0199999999999996</v>
      </c>
      <c r="L137">
        <f t="shared" si="11"/>
        <v>0.76</v>
      </c>
      <c r="M137" t="s">
        <v>360</v>
      </c>
      <c r="N137" t="s">
        <v>361</v>
      </c>
      <c r="O137">
        <v>16</v>
      </c>
      <c r="P137">
        <v>0.26</v>
      </c>
      <c r="Q137" s="46">
        <v>21</v>
      </c>
      <c r="R137">
        <v>2</v>
      </c>
    </row>
    <row r="138" spans="1:18" x14ac:dyDescent="0.3">
      <c r="A138">
        <v>137</v>
      </c>
      <c r="B138" t="s">
        <v>369</v>
      </c>
      <c r="C138" t="s">
        <v>359</v>
      </c>
      <c r="D138" s="7">
        <v>42481</v>
      </c>
      <c r="E138" t="s">
        <v>189</v>
      </c>
      <c r="G138" t="str">
        <f t="shared" si="8"/>
        <v>Ref</v>
      </c>
      <c r="H138">
        <v>1.1000000000000001</v>
      </c>
      <c r="I138">
        <v>0.46</v>
      </c>
      <c r="J138">
        <f t="shared" si="9"/>
        <v>0.64000000000000012</v>
      </c>
      <c r="K138">
        <f t="shared" si="10"/>
        <v>1.56</v>
      </c>
      <c r="L138">
        <f t="shared" si="11"/>
        <v>0.23</v>
      </c>
      <c r="M138" t="s">
        <v>360</v>
      </c>
      <c r="N138" t="s">
        <v>361</v>
      </c>
      <c r="O138">
        <v>9</v>
      </c>
      <c r="P138">
        <v>0.23</v>
      </c>
      <c r="Q138" s="46">
        <v>20</v>
      </c>
      <c r="R138">
        <v>2</v>
      </c>
    </row>
    <row r="139" spans="1:18" x14ac:dyDescent="0.3">
      <c r="A139">
        <v>138</v>
      </c>
      <c r="B139" t="s">
        <v>369</v>
      </c>
      <c r="C139" t="s">
        <v>359</v>
      </c>
      <c r="D139" s="7">
        <v>42481</v>
      </c>
      <c r="E139" t="s">
        <v>190</v>
      </c>
      <c r="G139" t="str">
        <f t="shared" si="8"/>
        <v>Ref</v>
      </c>
      <c r="H139">
        <v>0.73</v>
      </c>
      <c r="I139">
        <v>0.4</v>
      </c>
      <c r="J139">
        <f t="shared" si="9"/>
        <v>0.32999999999999996</v>
      </c>
      <c r="K139">
        <f t="shared" si="10"/>
        <v>1.1299999999999999</v>
      </c>
      <c r="L139">
        <f t="shared" si="11"/>
        <v>0.2</v>
      </c>
      <c r="M139" t="s">
        <v>360</v>
      </c>
      <c r="N139" t="s">
        <v>361</v>
      </c>
      <c r="O139">
        <v>14</v>
      </c>
      <c r="P139">
        <v>0.2</v>
      </c>
      <c r="Q139" s="46">
        <v>28</v>
      </c>
      <c r="R139">
        <v>2</v>
      </c>
    </row>
    <row r="140" spans="1:18" x14ac:dyDescent="0.3">
      <c r="A140">
        <v>139</v>
      </c>
      <c r="B140" t="s">
        <v>369</v>
      </c>
      <c r="C140" t="s">
        <v>359</v>
      </c>
      <c r="D140" s="7">
        <v>42481</v>
      </c>
      <c r="E140" t="s">
        <v>191</v>
      </c>
      <c r="G140" t="str">
        <f t="shared" si="8"/>
        <v>Ref</v>
      </c>
      <c r="H140">
        <v>0.79</v>
      </c>
      <c r="I140">
        <v>0.24</v>
      </c>
      <c r="J140">
        <f t="shared" si="9"/>
        <v>0.55000000000000004</v>
      </c>
      <c r="K140">
        <f t="shared" si="10"/>
        <v>1.03</v>
      </c>
      <c r="L140">
        <f t="shared" si="11"/>
        <v>0.12</v>
      </c>
      <c r="M140" t="s">
        <v>360</v>
      </c>
      <c r="N140" t="s">
        <v>361</v>
      </c>
      <c r="O140">
        <v>7</v>
      </c>
      <c r="P140">
        <v>0.12</v>
      </c>
      <c r="Q140" s="46">
        <v>15</v>
      </c>
      <c r="R140">
        <v>2</v>
      </c>
    </row>
    <row r="141" spans="1:18" x14ac:dyDescent="0.3">
      <c r="A141">
        <v>140</v>
      </c>
      <c r="B141" t="s">
        <v>369</v>
      </c>
      <c r="C141" t="s">
        <v>359</v>
      </c>
      <c r="D141" s="7">
        <v>42481</v>
      </c>
      <c r="E141" t="s">
        <v>192</v>
      </c>
      <c r="G141" t="str">
        <f t="shared" si="8"/>
        <v>Ref</v>
      </c>
      <c r="H141">
        <v>0.34</v>
      </c>
      <c r="I141">
        <v>0.24</v>
      </c>
      <c r="J141">
        <f t="shared" si="9"/>
        <v>0.10000000000000003</v>
      </c>
      <c r="K141">
        <f t="shared" si="10"/>
        <v>0.58000000000000007</v>
      </c>
      <c r="L141">
        <f t="shared" si="11"/>
        <v>0.12</v>
      </c>
      <c r="M141" t="s">
        <v>360</v>
      </c>
      <c r="N141" t="s">
        <v>361</v>
      </c>
      <c r="O141">
        <v>6</v>
      </c>
      <c r="P141">
        <v>0.12</v>
      </c>
      <c r="Q141" s="46">
        <v>36</v>
      </c>
      <c r="R141">
        <v>2</v>
      </c>
    </row>
    <row r="142" spans="1:18" x14ac:dyDescent="0.3">
      <c r="A142">
        <v>141</v>
      </c>
      <c r="B142" t="s">
        <v>369</v>
      </c>
      <c r="C142" t="s">
        <v>359</v>
      </c>
      <c r="D142" s="7">
        <v>42481</v>
      </c>
      <c r="E142" t="s">
        <v>193</v>
      </c>
      <c r="G142" t="str">
        <f t="shared" si="8"/>
        <v>Ref</v>
      </c>
      <c r="H142">
        <v>1.2</v>
      </c>
      <c r="I142">
        <v>0.34</v>
      </c>
      <c r="J142">
        <f t="shared" si="9"/>
        <v>0.85999999999999988</v>
      </c>
      <c r="K142">
        <f t="shared" si="10"/>
        <v>1.54</v>
      </c>
      <c r="L142">
        <f t="shared" si="11"/>
        <v>0.17</v>
      </c>
      <c r="M142" t="s">
        <v>360</v>
      </c>
      <c r="N142" t="s">
        <v>361</v>
      </c>
      <c r="O142">
        <v>14</v>
      </c>
      <c r="P142">
        <v>0.17</v>
      </c>
      <c r="Q142" s="46">
        <v>14</v>
      </c>
      <c r="R142">
        <v>2</v>
      </c>
    </row>
    <row r="143" spans="1:18" x14ac:dyDescent="0.3">
      <c r="A143">
        <v>142</v>
      </c>
      <c r="B143" t="s">
        <v>369</v>
      </c>
      <c r="C143" t="s">
        <v>359</v>
      </c>
      <c r="D143" s="7">
        <v>42481</v>
      </c>
      <c r="E143" t="s">
        <v>194</v>
      </c>
      <c r="G143" t="str">
        <f t="shared" si="8"/>
        <v>Ref</v>
      </c>
      <c r="H143">
        <v>2.2000000000000002</v>
      </c>
      <c r="I143">
        <v>0.52</v>
      </c>
      <c r="J143">
        <f t="shared" si="9"/>
        <v>1.6800000000000002</v>
      </c>
      <c r="K143">
        <f t="shared" si="10"/>
        <v>2.72</v>
      </c>
      <c r="L143">
        <f t="shared" si="11"/>
        <v>0.26</v>
      </c>
      <c r="M143" t="s">
        <v>360</v>
      </c>
      <c r="N143" t="s">
        <v>361</v>
      </c>
      <c r="O143">
        <v>16</v>
      </c>
      <c r="P143">
        <v>0.26</v>
      </c>
      <c r="Q143" s="46">
        <v>12</v>
      </c>
      <c r="R143">
        <v>2</v>
      </c>
    </row>
    <row r="144" spans="1:18" x14ac:dyDescent="0.3">
      <c r="A144">
        <v>143</v>
      </c>
      <c r="B144" t="s">
        <v>369</v>
      </c>
      <c r="C144" t="s">
        <v>359</v>
      </c>
      <c r="D144" s="7">
        <v>42481</v>
      </c>
      <c r="E144" t="s">
        <v>195</v>
      </c>
      <c r="G144" t="str">
        <f t="shared" si="8"/>
        <v>Ref</v>
      </c>
      <c r="H144">
        <v>0.78</v>
      </c>
      <c r="I144">
        <v>0.34</v>
      </c>
      <c r="J144">
        <f t="shared" si="9"/>
        <v>0.44</v>
      </c>
      <c r="K144">
        <f t="shared" si="10"/>
        <v>1.1200000000000001</v>
      </c>
      <c r="L144">
        <f t="shared" si="11"/>
        <v>0.17</v>
      </c>
      <c r="M144" t="s">
        <v>360</v>
      </c>
      <c r="N144" t="s">
        <v>361</v>
      </c>
      <c r="O144">
        <v>11</v>
      </c>
      <c r="P144">
        <v>0.17</v>
      </c>
      <c r="Q144" s="46">
        <v>22</v>
      </c>
      <c r="R144">
        <v>2</v>
      </c>
    </row>
    <row r="145" spans="1:18" x14ac:dyDescent="0.3">
      <c r="A145">
        <v>144</v>
      </c>
      <c r="B145" t="s">
        <v>369</v>
      </c>
      <c r="C145" t="s">
        <v>359</v>
      </c>
      <c r="D145" s="7">
        <v>42481</v>
      </c>
      <c r="E145" t="s">
        <v>196</v>
      </c>
      <c r="G145" t="str">
        <f t="shared" si="8"/>
        <v>Ref</v>
      </c>
      <c r="H145">
        <v>1.5</v>
      </c>
      <c r="I145">
        <v>0.82</v>
      </c>
      <c r="J145">
        <f t="shared" si="9"/>
        <v>0.68</v>
      </c>
      <c r="K145">
        <f t="shared" si="10"/>
        <v>2.3199999999999998</v>
      </c>
      <c r="L145">
        <f t="shared" si="11"/>
        <v>0.41</v>
      </c>
      <c r="M145" t="s">
        <v>360</v>
      </c>
      <c r="N145" t="s">
        <v>361</v>
      </c>
      <c r="O145">
        <v>11</v>
      </c>
      <c r="P145">
        <v>0.41</v>
      </c>
      <c r="Q145" s="46">
        <v>27</v>
      </c>
      <c r="R145">
        <v>2</v>
      </c>
    </row>
    <row r="146" spans="1:18" x14ac:dyDescent="0.3">
      <c r="A146">
        <v>145</v>
      </c>
      <c r="B146" t="s">
        <v>369</v>
      </c>
      <c r="C146" t="s">
        <v>359</v>
      </c>
      <c r="D146" s="7">
        <v>42481</v>
      </c>
      <c r="E146" t="s">
        <v>197</v>
      </c>
      <c r="G146" t="str">
        <f t="shared" si="8"/>
        <v>Ref</v>
      </c>
      <c r="H146">
        <v>0.28000000000000003</v>
      </c>
      <c r="I146">
        <v>0.2</v>
      </c>
      <c r="J146">
        <f t="shared" si="9"/>
        <v>8.0000000000000016E-2</v>
      </c>
      <c r="K146">
        <f t="shared" si="10"/>
        <v>0.48000000000000004</v>
      </c>
      <c r="L146">
        <f t="shared" si="11"/>
        <v>0.1</v>
      </c>
      <c r="M146" t="s">
        <v>360</v>
      </c>
      <c r="N146" t="s">
        <v>361</v>
      </c>
      <c r="O146">
        <v>11</v>
      </c>
      <c r="P146">
        <v>0.1</v>
      </c>
      <c r="Q146" s="46">
        <v>36</v>
      </c>
      <c r="R146">
        <v>2</v>
      </c>
    </row>
    <row r="147" spans="1:18" x14ac:dyDescent="0.3">
      <c r="A147">
        <v>146</v>
      </c>
      <c r="B147" t="s">
        <v>369</v>
      </c>
      <c r="C147" t="s">
        <v>359</v>
      </c>
      <c r="D147" s="7">
        <v>42481</v>
      </c>
      <c r="E147" t="s">
        <v>198</v>
      </c>
      <c r="G147" t="str">
        <f t="shared" si="8"/>
        <v>Ref</v>
      </c>
      <c r="H147">
        <v>1.3</v>
      </c>
      <c r="I147">
        <v>0.52</v>
      </c>
      <c r="J147">
        <f t="shared" si="9"/>
        <v>0.78</v>
      </c>
      <c r="K147">
        <f t="shared" si="10"/>
        <v>1.82</v>
      </c>
      <c r="L147">
        <f t="shared" si="11"/>
        <v>0.26</v>
      </c>
      <c r="M147" t="s">
        <v>360</v>
      </c>
      <c r="N147" t="s">
        <v>361</v>
      </c>
      <c r="O147">
        <v>14</v>
      </c>
      <c r="P147">
        <v>0.26</v>
      </c>
      <c r="Q147" s="46">
        <v>20</v>
      </c>
      <c r="R147">
        <v>2</v>
      </c>
    </row>
    <row r="148" spans="1:18" x14ac:dyDescent="0.3">
      <c r="A148">
        <v>147</v>
      </c>
      <c r="B148" t="s">
        <v>369</v>
      </c>
      <c r="C148" t="s">
        <v>359</v>
      </c>
      <c r="D148" s="7">
        <v>42481</v>
      </c>
      <c r="E148" t="s">
        <v>199</v>
      </c>
      <c r="G148" t="str">
        <f t="shared" si="8"/>
        <v>Ref</v>
      </c>
      <c r="H148">
        <v>6.7</v>
      </c>
      <c r="I148">
        <v>1.58</v>
      </c>
      <c r="J148">
        <f t="shared" si="9"/>
        <v>5.12</v>
      </c>
      <c r="K148">
        <f t="shared" si="10"/>
        <v>8.2800000000000011</v>
      </c>
      <c r="L148">
        <f t="shared" si="11"/>
        <v>0.79</v>
      </c>
      <c r="M148" t="s">
        <v>360</v>
      </c>
      <c r="N148" t="s">
        <v>361</v>
      </c>
      <c r="O148">
        <v>16</v>
      </c>
      <c r="P148">
        <v>0.79</v>
      </c>
      <c r="Q148" s="46">
        <v>12</v>
      </c>
      <c r="R148">
        <v>2</v>
      </c>
    </row>
    <row r="149" spans="1:18" x14ac:dyDescent="0.3">
      <c r="A149">
        <v>148</v>
      </c>
      <c r="B149" t="s">
        <v>369</v>
      </c>
      <c r="C149" t="s">
        <v>359</v>
      </c>
      <c r="D149" s="7">
        <v>42481</v>
      </c>
      <c r="E149" t="s">
        <v>200</v>
      </c>
      <c r="G149" t="str">
        <f t="shared" si="8"/>
        <v>Ref</v>
      </c>
      <c r="H149">
        <v>0.93</v>
      </c>
      <c r="I149">
        <v>0.44</v>
      </c>
      <c r="J149">
        <f t="shared" si="9"/>
        <v>0.49000000000000005</v>
      </c>
      <c r="K149">
        <f t="shared" si="10"/>
        <v>1.37</v>
      </c>
      <c r="L149">
        <f t="shared" si="11"/>
        <v>0.22</v>
      </c>
      <c r="M149" t="s">
        <v>360</v>
      </c>
      <c r="N149" t="s">
        <v>361</v>
      </c>
      <c r="O149">
        <v>12</v>
      </c>
      <c r="P149">
        <v>0.22</v>
      </c>
      <c r="Q149" s="46">
        <v>23</v>
      </c>
      <c r="R149">
        <v>2</v>
      </c>
    </row>
    <row r="150" spans="1:18" x14ac:dyDescent="0.3">
      <c r="A150">
        <v>149</v>
      </c>
      <c r="B150" t="s">
        <v>369</v>
      </c>
      <c r="C150" t="s">
        <v>359</v>
      </c>
      <c r="D150" s="7">
        <v>42481</v>
      </c>
      <c r="E150" t="s">
        <v>201</v>
      </c>
      <c r="G150" t="str">
        <f t="shared" si="8"/>
        <v>Ref</v>
      </c>
      <c r="H150">
        <v>2.4</v>
      </c>
      <c r="I150">
        <v>0.76</v>
      </c>
      <c r="J150">
        <f t="shared" si="9"/>
        <v>1.64</v>
      </c>
      <c r="K150">
        <f t="shared" si="10"/>
        <v>3.16</v>
      </c>
      <c r="L150">
        <f t="shared" si="11"/>
        <v>0.38</v>
      </c>
      <c r="M150" t="s">
        <v>360</v>
      </c>
      <c r="N150" t="s">
        <v>361</v>
      </c>
      <c r="O150">
        <v>16</v>
      </c>
      <c r="P150">
        <v>0.38</v>
      </c>
      <c r="Q150" s="46">
        <v>16</v>
      </c>
      <c r="R150">
        <v>2</v>
      </c>
    </row>
    <row r="151" spans="1:18" x14ac:dyDescent="0.3">
      <c r="A151">
        <v>150</v>
      </c>
      <c r="B151" t="s">
        <v>369</v>
      </c>
      <c r="C151" t="s">
        <v>359</v>
      </c>
      <c r="D151" s="7">
        <v>42481</v>
      </c>
      <c r="E151" t="s">
        <v>202</v>
      </c>
      <c r="G151" t="str">
        <f t="shared" si="8"/>
        <v>Ref</v>
      </c>
      <c r="H151">
        <v>3.2</v>
      </c>
      <c r="I151">
        <v>1.52</v>
      </c>
      <c r="J151">
        <f t="shared" si="9"/>
        <v>1.6800000000000002</v>
      </c>
      <c r="K151">
        <f t="shared" si="10"/>
        <v>4.7200000000000006</v>
      </c>
      <c r="L151">
        <f t="shared" si="11"/>
        <v>0.76</v>
      </c>
      <c r="M151" t="s">
        <v>360</v>
      </c>
      <c r="N151" t="s">
        <v>361</v>
      </c>
      <c r="O151">
        <v>15</v>
      </c>
      <c r="P151">
        <v>0.76</v>
      </c>
      <c r="Q151" s="46">
        <v>24</v>
      </c>
      <c r="R151">
        <v>2</v>
      </c>
    </row>
    <row r="152" spans="1:18" x14ac:dyDescent="0.3">
      <c r="A152">
        <v>151</v>
      </c>
      <c r="B152" t="s">
        <v>369</v>
      </c>
      <c r="C152" t="s">
        <v>359</v>
      </c>
      <c r="D152" s="7">
        <v>42481</v>
      </c>
      <c r="E152" t="s">
        <v>203</v>
      </c>
      <c r="G152" t="str">
        <f t="shared" si="8"/>
        <v>Ref</v>
      </c>
      <c r="H152">
        <v>3.1</v>
      </c>
      <c r="I152">
        <v>0.78</v>
      </c>
      <c r="J152">
        <f t="shared" si="9"/>
        <v>2.3200000000000003</v>
      </c>
      <c r="K152">
        <f t="shared" si="10"/>
        <v>3.88</v>
      </c>
      <c r="L152">
        <f t="shared" si="11"/>
        <v>0.39</v>
      </c>
      <c r="M152" t="s">
        <v>360</v>
      </c>
      <c r="N152" t="s">
        <v>361</v>
      </c>
      <c r="O152">
        <v>16</v>
      </c>
      <c r="P152">
        <v>0.39</v>
      </c>
      <c r="Q152" s="46">
        <v>13</v>
      </c>
      <c r="R152">
        <v>2</v>
      </c>
    </row>
    <row r="153" spans="1:18" x14ac:dyDescent="0.3">
      <c r="A153">
        <v>152</v>
      </c>
      <c r="B153" t="s">
        <v>369</v>
      </c>
      <c r="C153" t="s">
        <v>359</v>
      </c>
      <c r="D153" s="7">
        <v>42481</v>
      </c>
      <c r="E153" t="s">
        <v>204</v>
      </c>
      <c r="G153" t="str">
        <f t="shared" si="8"/>
        <v>Ref</v>
      </c>
      <c r="H153">
        <v>1.6</v>
      </c>
      <c r="I153">
        <v>0.57999999999999996</v>
      </c>
      <c r="J153">
        <f t="shared" si="9"/>
        <v>1.02</v>
      </c>
      <c r="K153">
        <f t="shared" si="10"/>
        <v>2.1800000000000002</v>
      </c>
      <c r="L153">
        <f t="shared" si="11"/>
        <v>0.28999999999999998</v>
      </c>
      <c r="M153" t="s">
        <v>360</v>
      </c>
      <c r="N153" t="s">
        <v>361</v>
      </c>
      <c r="O153">
        <v>14</v>
      </c>
      <c r="P153">
        <v>0.28999999999999998</v>
      </c>
      <c r="Q153" s="46">
        <v>18</v>
      </c>
      <c r="R153">
        <v>2</v>
      </c>
    </row>
    <row r="154" spans="1:18" x14ac:dyDescent="0.3">
      <c r="A154">
        <v>153</v>
      </c>
      <c r="B154" t="s">
        <v>369</v>
      </c>
      <c r="C154" t="s">
        <v>359</v>
      </c>
      <c r="D154" s="7">
        <v>42481</v>
      </c>
      <c r="E154" t="s">
        <v>205</v>
      </c>
      <c r="G154" t="str">
        <f t="shared" si="8"/>
        <v>Ref</v>
      </c>
      <c r="H154">
        <v>4.9000000000000004</v>
      </c>
      <c r="I154">
        <v>3.8</v>
      </c>
      <c r="J154">
        <f t="shared" si="9"/>
        <v>1.1000000000000005</v>
      </c>
      <c r="K154">
        <f t="shared" si="10"/>
        <v>8.6999999999999993</v>
      </c>
      <c r="L154">
        <f t="shared" si="11"/>
        <v>1.9</v>
      </c>
      <c r="M154" t="s">
        <v>360</v>
      </c>
      <c r="N154" t="s">
        <v>361</v>
      </c>
      <c r="O154">
        <v>15</v>
      </c>
      <c r="P154">
        <v>1.9</v>
      </c>
      <c r="Q154" s="46">
        <v>38</v>
      </c>
      <c r="R154">
        <v>2</v>
      </c>
    </row>
    <row r="155" spans="1:18" x14ac:dyDescent="0.3">
      <c r="A155">
        <v>154</v>
      </c>
      <c r="B155" t="s">
        <v>369</v>
      </c>
      <c r="C155" t="s">
        <v>359</v>
      </c>
      <c r="D155" s="7">
        <v>42481</v>
      </c>
      <c r="E155" t="s">
        <v>206</v>
      </c>
      <c r="G155" t="str">
        <f t="shared" si="8"/>
        <v>Ref</v>
      </c>
      <c r="H155">
        <v>0.95</v>
      </c>
      <c r="I155">
        <v>0.4</v>
      </c>
      <c r="J155">
        <f t="shared" si="9"/>
        <v>0.54999999999999993</v>
      </c>
      <c r="K155">
        <f t="shared" si="10"/>
        <v>1.35</v>
      </c>
      <c r="L155">
        <f t="shared" si="11"/>
        <v>0.2</v>
      </c>
      <c r="M155" t="s">
        <v>360</v>
      </c>
      <c r="N155" t="s">
        <v>361</v>
      </c>
      <c r="O155">
        <v>14</v>
      </c>
      <c r="P155">
        <v>0.2</v>
      </c>
      <c r="Q155" s="46">
        <v>21</v>
      </c>
      <c r="R155">
        <v>2</v>
      </c>
    </row>
    <row r="156" spans="1:18" x14ac:dyDescent="0.3">
      <c r="A156">
        <v>155</v>
      </c>
      <c r="B156" t="s">
        <v>369</v>
      </c>
      <c r="C156" t="s">
        <v>359</v>
      </c>
      <c r="D156" s="7">
        <v>42481</v>
      </c>
      <c r="E156" t="s">
        <v>207</v>
      </c>
      <c r="G156" t="str">
        <f t="shared" si="8"/>
        <v>Ref</v>
      </c>
      <c r="H156">
        <v>8.1</v>
      </c>
      <c r="I156">
        <v>2.4</v>
      </c>
      <c r="J156">
        <f t="shared" si="9"/>
        <v>5.6999999999999993</v>
      </c>
      <c r="K156">
        <f t="shared" si="10"/>
        <v>10.5</v>
      </c>
      <c r="L156">
        <f t="shared" si="11"/>
        <v>1.2</v>
      </c>
      <c r="M156" t="s">
        <v>360</v>
      </c>
      <c r="N156" t="s">
        <v>361</v>
      </c>
      <c r="O156">
        <v>16</v>
      </c>
      <c r="P156">
        <v>1.2</v>
      </c>
      <c r="Q156" s="46">
        <v>15</v>
      </c>
      <c r="R156">
        <v>2</v>
      </c>
    </row>
    <row r="157" spans="1:18" x14ac:dyDescent="0.3">
      <c r="A157">
        <v>156</v>
      </c>
      <c r="B157" t="s">
        <v>369</v>
      </c>
      <c r="C157" t="s">
        <v>359</v>
      </c>
      <c r="D157" s="7">
        <v>42481</v>
      </c>
      <c r="E157" t="s">
        <v>208</v>
      </c>
      <c r="G157" t="str">
        <f t="shared" si="8"/>
        <v>Ref</v>
      </c>
      <c r="H157">
        <v>0.94</v>
      </c>
      <c r="I157">
        <v>0.36</v>
      </c>
      <c r="J157">
        <f t="shared" si="9"/>
        <v>0.57999999999999996</v>
      </c>
      <c r="K157">
        <f t="shared" si="10"/>
        <v>1.2999999999999998</v>
      </c>
      <c r="L157">
        <f t="shared" si="11"/>
        <v>0.18</v>
      </c>
      <c r="M157" t="s">
        <v>360</v>
      </c>
      <c r="N157" t="s">
        <v>361</v>
      </c>
      <c r="O157">
        <v>9</v>
      </c>
      <c r="P157">
        <v>0.18</v>
      </c>
      <c r="Q157" s="46">
        <v>19</v>
      </c>
      <c r="R157">
        <v>2</v>
      </c>
    </row>
    <row r="158" spans="1:18" x14ac:dyDescent="0.3">
      <c r="A158">
        <v>157</v>
      </c>
      <c r="B158" t="s">
        <v>369</v>
      </c>
      <c r="C158" t="s">
        <v>359</v>
      </c>
      <c r="D158" s="7">
        <v>42481</v>
      </c>
      <c r="E158" t="s">
        <v>209</v>
      </c>
      <c r="G158" t="str">
        <f t="shared" si="8"/>
        <v>Ref</v>
      </c>
      <c r="H158" s="2">
        <v>2.7</v>
      </c>
      <c r="I158">
        <v>0.94</v>
      </c>
      <c r="J158">
        <f t="shared" si="9"/>
        <v>1.7600000000000002</v>
      </c>
      <c r="K158">
        <f t="shared" si="10"/>
        <v>3.64</v>
      </c>
      <c r="L158">
        <f t="shared" si="11"/>
        <v>0.47</v>
      </c>
      <c r="M158" t="s">
        <v>360</v>
      </c>
      <c r="N158" t="s">
        <v>361</v>
      </c>
      <c r="O158">
        <v>12</v>
      </c>
      <c r="P158">
        <v>0.47</v>
      </c>
      <c r="Q158" s="46">
        <v>17</v>
      </c>
      <c r="R158">
        <v>2</v>
      </c>
    </row>
    <row r="159" spans="1:18" x14ac:dyDescent="0.3">
      <c r="A159">
        <v>158</v>
      </c>
      <c r="B159" t="s">
        <v>369</v>
      </c>
      <c r="C159" t="s">
        <v>359</v>
      </c>
      <c r="D159" s="7">
        <v>42481</v>
      </c>
      <c r="E159" t="s">
        <v>210</v>
      </c>
      <c r="G159" t="str">
        <f t="shared" si="8"/>
        <v>Ref</v>
      </c>
      <c r="H159">
        <v>5.8</v>
      </c>
      <c r="I159">
        <v>3.8</v>
      </c>
      <c r="J159">
        <f t="shared" si="9"/>
        <v>2</v>
      </c>
      <c r="K159">
        <f t="shared" si="10"/>
        <v>9.6</v>
      </c>
      <c r="L159">
        <f t="shared" si="11"/>
        <v>1.9</v>
      </c>
      <c r="M159" t="s">
        <v>360</v>
      </c>
      <c r="N159" t="s">
        <v>361</v>
      </c>
      <c r="O159">
        <v>17</v>
      </c>
      <c r="P159">
        <v>1.9</v>
      </c>
      <c r="Q159" s="46">
        <v>33</v>
      </c>
      <c r="R159">
        <v>2</v>
      </c>
    </row>
    <row r="160" spans="1:18" x14ac:dyDescent="0.3">
      <c r="A160">
        <v>159</v>
      </c>
      <c r="B160" t="s">
        <v>369</v>
      </c>
      <c r="C160" t="s">
        <v>359</v>
      </c>
      <c r="D160" s="7">
        <v>42481</v>
      </c>
      <c r="E160" t="s">
        <v>211</v>
      </c>
      <c r="G160" t="str">
        <f t="shared" si="8"/>
        <v>Ref</v>
      </c>
      <c r="H160">
        <v>3.2</v>
      </c>
      <c r="I160">
        <v>1.18</v>
      </c>
      <c r="J160">
        <f t="shared" si="9"/>
        <v>2.0200000000000005</v>
      </c>
      <c r="K160">
        <f t="shared" si="10"/>
        <v>4.38</v>
      </c>
      <c r="L160">
        <f t="shared" si="11"/>
        <v>0.59</v>
      </c>
      <c r="M160" t="s">
        <v>360</v>
      </c>
      <c r="N160" t="s">
        <v>361</v>
      </c>
      <c r="O160">
        <v>15</v>
      </c>
      <c r="P160">
        <v>0.59</v>
      </c>
      <c r="Q160" s="46">
        <v>19</v>
      </c>
      <c r="R160">
        <v>2</v>
      </c>
    </row>
    <row r="161" spans="1:18" x14ac:dyDescent="0.3">
      <c r="A161">
        <v>160</v>
      </c>
      <c r="B161" t="s">
        <v>369</v>
      </c>
      <c r="C161" t="s">
        <v>359</v>
      </c>
      <c r="D161" s="7">
        <v>42481</v>
      </c>
      <c r="E161" t="s">
        <v>212</v>
      </c>
      <c r="G161" t="str">
        <f t="shared" si="8"/>
        <v>Ref</v>
      </c>
      <c r="H161">
        <v>4.9000000000000004</v>
      </c>
      <c r="I161">
        <v>2.4</v>
      </c>
      <c r="J161">
        <f t="shared" si="9"/>
        <v>2.5000000000000004</v>
      </c>
      <c r="K161">
        <f t="shared" si="10"/>
        <v>7.3000000000000007</v>
      </c>
      <c r="L161">
        <f t="shared" si="11"/>
        <v>1.2</v>
      </c>
      <c r="M161" t="s">
        <v>360</v>
      </c>
      <c r="N161" t="s">
        <v>361</v>
      </c>
      <c r="O161">
        <v>16</v>
      </c>
      <c r="P161">
        <v>1.2</v>
      </c>
      <c r="Q161" s="46">
        <v>25</v>
      </c>
      <c r="R161">
        <v>2</v>
      </c>
    </row>
    <row r="162" spans="1:18" x14ac:dyDescent="0.3">
      <c r="A162">
        <v>161</v>
      </c>
      <c r="B162" t="s">
        <v>369</v>
      </c>
      <c r="C162" t="s">
        <v>359</v>
      </c>
      <c r="D162" s="7">
        <v>42481</v>
      </c>
      <c r="E162" t="s">
        <v>213</v>
      </c>
      <c r="G162" t="str">
        <f t="shared" si="8"/>
        <v>Ref</v>
      </c>
      <c r="H162">
        <v>3.5</v>
      </c>
      <c r="I162">
        <v>1.96</v>
      </c>
      <c r="J162">
        <f t="shared" si="9"/>
        <v>1.54</v>
      </c>
      <c r="K162">
        <f t="shared" si="10"/>
        <v>5.46</v>
      </c>
      <c r="L162">
        <f t="shared" si="11"/>
        <v>0.98</v>
      </c>
      <c r="M162" t="s">
        <v>360</v>
      </c>
      <c r="N162" t="s">
        <v>361</v>
      </c>
      <c r="O162">
        <v>8</v>
      </c>
      <c r="P162">
        <v>0.98</v>
      </c>
      <c r="Q162" s="46">
        <v>28</v>
      </c>
      <c r="R162">
        <v>2</v>
      </c>
    </row>
    <row r="163" spans="1:18" x14ac:dyDescent="0.3">
      <c r="A163">
        <v>162</v>
      </c>
      <c r="B163" t="s">
        <v>369</v>
      </c>
      <c r="C163" t="s">
        <v>359</v>
      </c>
      <c r="D163" s="7">
        <v>42481</v>
      </c>
      <c r="E163" t="s">
        <v>214</v>
      </c>
      <c r="G163" t="str">
        <f t="shared" si="8"/>
        <v>Ref</v>
      </c>
      <c r="H163">
        <v>0.26</v>
      </c>
      <c r="I163">
        <v>0.16400000000000001</v>
      </c>
      <c r="J163">
        <f t="shared" si="9"/>
        <v>9.6000000000000002E-2</v>
      </c>
      <c r="K163">
        <f t="shared" si="10"/>
        <v>0.42400000000000004</v>
      </c>
      <c r="L163">
        <f t="shared" si="11"/>
        <v>8.2000000000000003E-2</v>
      </c>
      <c r="M163" t="s">
        <v>360</v>
      </c>
      <c r="N163" t="s">
        <v>361</v>
      </c>
      <c r="O163">
        <v>10</v>
      </c>
      <c r="P163">
        <v>8.2000000000000003E-2</v>
      </c>
      <c r="Q163" s="46">
        <v>31</v>
      </c>
      <c r="R163">
        <v>2</v>
      </c>
    </row>
    <row r="164" spans="1:18" x14ac:dyDescent="0.3">
      <c r="A164">
        <v>163</v>
      </c>
      <c r="B164" t="s">
        <v>369</v>
      </c>
      <c r="C164" t="s">
        <v>359</v>
      </c>
      <c r="D164" s="7">
        <v>42481</v>
      </c>
      <c r="E164" t="s">
        <v>215</v>
      </c>
      <c r="G164" t="str">
        <f t="shared" si="8"/>
        <v>Ref</v>
      </c>
      <c r="H164">
        <v>0.73</v>
      </c>
      <c r="I164">
        <v>0.46</v>
      </c>
      <c r="J164">
        <f t="shared" si="9"/>
        <v>0.26999999999999996</v>
      </c>
      <c r="K164">
        <f t="shared" si="10"/>
        <v>1.19</v>
      </c>
      <c r="L164">
        <f t="shared" si="11"/>
        <v>0.23</v>
      </c>
      <c r="M164" t="s">
        <v>360</v>
      </c>
      <c r="N164" t="s">
        <v>361</v>
      </c>
      <c r="O164">
        <v>12</v>
      </c>
      <c r="P164">
        <v>0.23</v>
      </c>
      <c r="Q164" s="46">
        <v>31</v>
      </c>
      <c r="R164">
        <v>2</v>
      </c>
    </row>
    <row r="165" spans="1:18" x14ac:dyDescent="0.3">
      <c r="A165">
        <v>164</v>
      </c>
      <c r="B165" t="s">
        <v>369</v>
      </c>
      <c r="C165" t="s">
        <v>359</v>
      </c>
      <c r="D165" s="7">
        <v>42481</v>
      </c>
      <c r="E165" t="s">
        <v>389</v>
      </c>
      <c r="G165" t="str">
        <f t="shared" si="8"/>
        <v>Ref</v>
      </c>
      <c r="H165">
        <v>0.73</v>
      </c>
      <c r="I165">
        <v>0.26</v>
      </c>
      <c r="J165">
        <f t="shared" si="9"/>
        <v>0.47</v>
      </c>
      <c r="K165">
        <f t="shared" si="10"/>
        <v>0.99</v>
      </c>
      <c r="L165">
        <f t="shared" si="11"/>
        <v>0.13</v>
      </c>
      <c r="M165" t="s">
        <v>360</v>
      </c>
      <c r="N165" t="s">
        <v>361</v>
      </c>
      <c r="O165">
        <v>12</v>
      </c>
      <c r="P165">
        <v>0.13</v>
      </c>
      <c r="Q165" s="46">
        <v>17</v>
      </c>
      <c r="R165">
        <v>2</v>
      </c>
    </row>
    <row r="166" spans="1:18" x14ac:dyDescent="0.3">
      <c r="A166">
        <v>165</v>
      </c>
      <c r="B166" t="s">
        <v>369</v>
      </c>
      <c r="C166" t="s">
        <v>359</v>
      </c>
      <c r="D166" s="7">
        <v>42481</v>
      </c>
      <c r="E166" t="s">
        <v>216</v>
      </c>
      <c r="G166" t="str">
        <f t="shared" si="8"/>
        <v>Ref</v>
      </c>
      <c r="H166">
        <v>1.8</v>
      </c>
      <c r="I166">
        <v>0.72</v>
      </c>
      <c r="J166">
        <f t="shared" si="9"/>
        <v>1.08</v>
      </c>
      <c r="K166">
        <f t="shared" si="10"/>
        <v>2.52</v>
      </c>
      <c r="L166">
        <f t="shared" si="11"/>
        <v>0.36</v>
      </c>
      <c r="M166" t="s">
        <v>360</v>
      </c>
      <c r="N166" t="s">
        <v>361</v>
      </c>
      <c r="O166">
        <v>14</v>
      </c>
      <c r="P166">
        <v>0.36</v>
      </c>
      <c r="Q166" s="46">
        <v>20</v>
      </c>
      <c r="R166">
        <v>2</v>
      </c>
    </row>
    <row r="167" spans="1:18" x14ac:dyDescent="0.3">
      <c r="A167">
        <v>166</v>
      </c>
      <c r="B167" t="s">
        <v>369</v>
      </c>
      <c r="C167" t="s">
        <v>359</v>
      </c>
      <c r="D167" s="7">
        <v>42481</v>
      </c>
      <c r="E167" t="s">
        <v>217</v>
      </c>
      <c r="G167" t="str">
        <f t="shared" si="8"/>
        <v>Ref</v>
      </c>
      <c r="H167">
        <v>1.3</v>
      </c>
      <c r="I167">
        <v>0.62</v>
      </c>
      <c r="J167">
        <f t="shared" si="9"/>
        <v>0.68</v>
      </c>
      <c r="K167">
        <f t="shared" si="10"/>
        <v>1.92</v>
      </c>
      <c r="L167">
        <f t="shared" si="11"/>
        <v>0.31</v>
      </c>
      <c r="M167" t="s">
        <v>360</v>
      </c>
      <c r="N167" t="s">
        <v>361</v>
      </c>
      <c r="O167">
        <v>14</v>
      </c>
      <c r="P167">
        <v>0.31</v>
      </c>
      <c r="Q167" s="46">
        <v>23</v>
      </c>
      <c r="R167">
        <v>2</v>
      </c>
    </row>
    <row r="168" spans="1:18" x14ac:dyDescent="0.3">
      <c r="A168">
        <v>167</v>
      </c>
      <c r="B168" t="s">
        <v>369</v>
      </c>
      <c r="C168" t="s">
        <v>359</v>
      </c>
      <c r="D168" s="7">
        <v>42481</v>
      </c>
      <c r="E168" t="s">
        <v>218</v>
      </c>
      <c r="G168" t="str">
        <f t="shared" si="8"/>
        <v>Ref</v>
      </c>
      <c r="H168">
        <v>0.77</v>
      </c>
      <c r="I168">
        <v>0.52</v>
      </c>
      <c r="J168">
        <f t="shared" si="9"/>
        <v>0.25</v>
      </c>
      <c r="K168">
        <f t="shared" si="10"/>
        <v>1.29</v>
      </c>
      <c r="L168">
        <f t="shared" si="11"/>
        <v>0.26</v>
      </c>
      <c r="M168" t="s">
        <v>360</v>
      </c>
      <c r="N168" t="s">
        <v>361</v>
      </c>
      <c r="O168">
        <v>11</v>
      </c>
      <c r="P168">
        <v>0.26</v>
      </c>
      <c r="Q168" s="46">
        <v>33</v>
      </c>
      <c r="R168">
        <v>2</v>
      </c>
    </row>
    <row r="169" spans="1:18" x14ac:dyDescent="0.3">
      <c r="A169">
        <v>168</v>
      </c>
      <c r="B169" t="s">
        <v>369</v>
      </c>
      <c r="C169" t="s">
        <v>359</v>
      </c>
      <c r="D169" s="7">
        <v>42481</v>
      </c>
      <c r="E169" t="s">
        <v>219</v>
      </c>
      <c r="G169" t="str">
        <f t="shared" si="8"/>
        <v>Ref</v>
      </c>
      <c r="H169">
        <v>2.5</v>
      </c>
      <c r="I169">
        <v>1.44</v>
      </c>
      <c r="J169">
        <f t="shared" si="9"/>
        <v>1.06</v>
      </c>
      <c r="K169">
        <f t="shared" si="10"/>
        <v>3.94</v>
      </c>
      <c r="L169">
        <f t="shared" si="11"/>
        <v>0.72</v>
      </c>
      <c r="M169" t="s">
        <v>360</v>
      </c>
      <c r="N169" t="s">
        <v>361</v>
      </c>
      <c r="O169">
        <v>14</v>
      </c>
      <c r="P169">
        <v>0.72</v>
      </c>
      <c r="Q169" s="46">
        <v>29</v>
      </c>
      <c r="R169">
        <v>2</v>
      </c>
    </row>
    <row r="170" spans="1:18" x14ac:dyDescent="0.3">
      <c r="A170">
        <v>169</v>
      </c>
      <c r="B170" t="s">
        <v>369</v>
      </c>
      <c r="C170" t="s">
        <v>359</v>
      </c>
      <c r="D170" s="7">
        <v>42481</v>
      </c>
      <c r="E170" t="s">
        <v>220</v>
      </c>
      <c r="G170" t="str">
        <f t="shared" si="8"/>
        <v>Ref</v>
      </c>
      <c r="H170">
        <v>0.56000000000000005</v>
      </c>
      <c r="I170">
        <v>0.22</v>
      </c>
      <c r="J170">
        <f t="shared" si="9"/>
        <v>0.34000000000000008</v>
      </c>
      <c r="K170">
        <f t="shared" si="10"/>
        <v>0.78</v>
      </c>
      <c r="L170">
        <f t="shared" si="11"/>
        <v>0.11</v>
      </c>
      <c r="M170" t="s">
        <v>360</v>
      </c>
      <c r="N170" t="s">
        <v>361</v>
      </c>
      <c r="O170">
        <v>10</v>
      </c>
      <c r="P170">
        <v>0.11</v>
      </c>
      <c r="Q170" s="46">
        <v>19</v>
      </c>
      <c r="R170">
        <v>2</v>
      </c>
    </row>
    <row r="171" spans="1:18" x14ac:dyDescent="0.3">
      <c r="A171">
        <v>170</v>
      </c>
      <c r="B171" t="s">
        <v>369</v>
      </c>
      <c r="C171" t="s">
        <v>359</v>
      </c>
      <c r="D171" s="7">
        <v>42481</v>
      </c>
      <c r="E171" t="s">
        <v>221</v>
      </c>
      <c r="G171" t="str">
        <f t="shared" si="8"/>
        <v>Ref</v>
      </c>
      <c r="H171">
        <v>2.4</v>
      </c>
      <c r="I171">
        <v>0.84</v>
      </c>
      <c r="J171">
        <f t="shared" si="9"/>
        <v>1.56</v>
      </c>
      <c r="K171">
        <f t="shared" si="10"/>
        <v>3.2399999999999998</v>
      </c>
      <c r="L171">
        <f t="shared" si="11"/>
        <v>0.42</v>
      </c>
      <c r="M171" t="s">
        <v>360</v>
      </c>
      <c r="N171" t="s">
        <v>361</v>
      </c>
      <c r="O171">
        <v>14</v>
      </c>
      <c r="P171">
        <v>0.42</v>
      </c>
      <c r="Q171" s="46">
        <v>17</v>
      </c>
      <c r="R171">
        <v>2</v>
      </c>
    </row>
    <row r="172" spans="1:18" x14ac:dyDescent="0.3">
      <c r="A172">
        <v>171</v>
      </c>
      <c r="B172" t="s">
        <v>369</v>
      </c>
      <c r="C172" t="s">
        <v>359</v>
      </c>
      <c r="D172" s="7">
        <v>42481</v>
      </c>
      <c r="E172" t="s">
        <v>222</v>
      </c>
      <c r="G172" t="str">
        <f t="shared" si="8"/>
        <v>Ref</v>
      </c>
      <c r="H172">
        <v>2.8</v>
      </c>
      <c r="I172">
        <v>0.76</v>
      </c>
      <c r="J172">
        <f t="shared" si="9"/>
        <v>2.04</v>
      </c>
      <c r="K172">
        <f t="shared" si="10"/>
        <v>3.5599999999999996</v>
      </c>
      <c r="L172">
        <f t="shared" si="11"/>
        <v>0.38</v>
      </c>
      <c r="M172" t="s">
        <v>360</v>
      </c>
      <c r="N172" t="s">
        <v>361</v>
      </c>
      <c r="O172">
        <v>14</v>
      </c>
      <c r="P172">
        <v>0.38</v>
      </c>
      <c r="Q172" s="46">
        <v>14</v>
      </c>
      <c r="R172">
        <v>2</v>
      </c>
    </row>
    <row r="173" spans="1:18" x14ac:dyDescent="0.3">
      <c r="A173">
        <v>172</v>
      </c>
      <c r="B173" t="s">
        <v>369</v>
      </c>
      <c r="C173" t="s">
        <v>359</v>
      </c>
      <c r="D173" s="7">
        <v>42481</v>
      </c>
      <c r="E173" t="s">
        <v>223</v>
      </c>
      <c r="G173" t="str">
        <f t="shared" si="8"/>
        <v>Ref</v>
      </c>
      <c r="H173">
        <v>2.1</v>
      </c>
      <c r="I173">
        <v>1.18</v>
      </c>
      <c r="J173">
        <f t="shared" si="9"/>
        <v>0.92000000000000015</v>
      </c>
      <c r="K173">
        <f t="shared" si="10"/>
        <v>3.2800000000000002</v>
      </c>
      <c r="L173">
        <f t="shared" si="11"/>
        <v>0.59</v>
      </c>
      <c r="M173" t="s">
        <v>360</v>
      </c>
      <c r="N173" t="s">
        <v>361</v>
      </c>
      <c r="O173">
        <v>13</v>
      </c>
      <c r="P173">
        <v>0.59</v>
      </c>
      <c r="Q173" s="46">
        <v>28</v>
      </c>
      <c r="R173">
        <v>2</v>
      </c>
    </row>
    <row r="174" spans="1:18" x14ac:dyDescent="0.3">
      <c r="A174">
        <v>173</v>
      </c>
      <c r="B174" t="s">
        <v>369</v>
      </c>
      <c r="C174" t="s">
        <v>359</v>
      </c>
      <c r="D174" s="7">
        <v>42481</v>
      </c>
      <c r="E174" t="s">
        <v>224</v>
      </c>
      <c r="G174" t="str">
        <f t="shared" si="8"/>
        <v>Ref</v>
      </c>
      <c r="H174">
        <v>7.7</v>
      </c>
      <c r="I174">
        <v>1.86</v>
      </c>
      <c r="J174">
        <f t="shared" si="9"/>
        <v>5.84</v>
      </c>
      <c r="K174">
        <f t="shared" si="10"/>
        <v>9.56</v>
      </c>
      <c r="L174">
        <f t="shared" si="11"/>
        <v>0.93</v>
      </c>
      <c r="M174" t="s">
        <v>360</v>
      </c>
      <c r="N174" t="s">
        <v>361</v>
      </c>
      <c r="O174">
        <v>15</v>
      </c>
      <c r="P174">
        <v>0.93</v>
      </c>
      <c r="Q174" s="46">
        <v>12</v>
      </c>
      <c r="R174">
        <v>2</v>
      </c>
    </row>
    <row r="175" spans="1:18" x14ac:dyDescent="0.3">
      <c r="A175">
        <v>174</v>
      </c>
      <c r="B175" t="s">
        <v>369</v>
      </c>
      <c r="C175" t="s">
        <v>359</v>
      </c>
      <c r="D175" s="7">
        <v>42481</v>
      </c>
      <c r="E175" t="s">
        <v>225</v>
      </c>
      <c r="G175" t="str">
        <f t="shared" si="8"/>
        <v>Ref</v>
      </c>
      <c r="H175">
        <v>2.2000000000000002</v>
      </c>
      <c r="I175">
        <v>0.57999999999999996</v>
      </c>
      <c r="J175">
        <f t="shared" si="9"/>
        <v>1.62</v>
      </c>
      <c r="K175">
        <f t="shared" si="10"/>
        <v>2.7800000000000002</v>
      </c>
      <c r="L175">
        <f t="shared" si="11"/>
        <v>0.28999999999999998</v>
      </c>
      <c r="M175" t="s">
        <v>360</v>
      </c>
      <c r="N175" t="s">
        <v>361</v>
      </c>
      <c r="O175">
        <v>14</v>
      </c>
      <c r="P175">
        <v>0.28999999999999998</v>
      </c>
      <c r="Q175" s="46">
        <v>14</v>
      </c>
      <c r="R175">
        <v>2</v>
      </c>
    </row>
    <row r="176" spans="1:18" x14ac:dyDescent="0.3">
      <c r="A176">
        <v>175</v>
      </c>
      <c r="B176" t="s">
        <v>369</v>
      </c>
      <c r="C176" t="s">
        <v>359</v>
      </c>
      <c r="D176" s="7">
        <v>42481</v>
      </c>
      <c r="E176" t="s">
        <v>226</v>
      </c>
      <c r="G176" t="str">
        <f t="shared" si="8"/>
        <v>Ref</v>
      </c>
      <c r="H176" s="2">
        <v>3</v>
      </c>
      <c r="I176" s="1">
        <v>0.96</v>
      </c>
      <c r="J176">
        <f t="shared" si="9"/>
        <v>2.04</v>
      </c>
      <c r="K176">
        <f t="shared" si="10"/>
        <v>3.96</v>
      </c>
      <c r="L176">
        <f t="shared" si="11"/>
        <v>0.48</v>
      </c>
      <c r="M176" t="s">
        <v>360</v>
      </c>
      <c r="N176" t="s">
        <v>361</v>
      </c>
      <c r="O176">
        <v>14</v>
      </c>
      <c r="P176">
        <v>0.48</v>
      </c>
      <c r="Q176" s="46">
        <v>16</v>
      </c>
      <c r="R176">
        <v>2</v>
      </c>
    </row>
    <row r="177" spans="1:18" x14ac:dyDescent="0.3">
      <c r="A177">
        <v>176</v>
      </c>
      <c r="B177" t="s">
        <v>369</v>
      </c>
      <c r="C177" t="s">
        <v>359</v>
      </c>
      <c r="D177" s="7">
        <v>42481</v>
      </c>
      <c r="E177" t="s">
        <v>227</v>
      </c>
      <c r="G177" t="str">
        <f t="shared" si="8"/>
        <v>Ref</v>
      </c>
      <c r="H177">
        <v>3.4</v>
      </c>
      <c r="I177">
        <v>1.08</v>
      </c>
      <c r="J177">
        <f t="shared" si="9"/>
        <v>2.3199999999999998</v>
      </c>
      <c r="K177">
        <f t="shared" si="10"/>
        <v>4.4800000000000004</v>
      </c>
      <c r="L177">
        <f t="shared" si="11"/>
        <v>0.54</v>
      </c>
      <c r="M177" t="s">
        <v>360</v>
      </c>
      <c r="N177" t="s">
        <v>361</v>
      </c>
      <c r="O177">
        <v>14</v>
      </c>
      <c r="P177">
        <v>0.54</v>
      </c>
      <c r="Q177" s="46">
        <v>16</v>
      </c>
      <c r="R177">
        <v>2</v>
      </c>
    </row>
    <row r="178" spans="1:18" x14ac:dyDescent="0.3">
      <c r="A178">
        <v>177</v>
      </c>
      <c r="B178" t="s">
        <v>369</v>
      </c>
      <c r="C178" t="s">
        <v>359</v>
      </c>
      <c r="D178" s="7">
        <v>42481</v>
      </c>
      <c r="E178" t="s">
        <v>228</v>
      </c>
      <c r="G178" t="str">
        <f t="shared" si="8"/>
        <v>Ref</v>
      </c>
      <c r="H178">
        <v>19</v>
      </c>
      <c r="I178">
        <v>4.4000000000000004</v>
      </c>
      <c r="J178">
        <f t="shared" si="9"/>
        <v>14.6</v>
      </c>
      <c r="K178">
        <f t="shared" si="10"/>
        <v>23.4</v>
      </c>
      <c r="L178">
        <f t="shared" si="11"/>
        <v>2.2000000000000002</v>
      </c>
      <c r="M178" t="s">
        <v>360</v>
      </c>
      <c r="N178" t="s">
        <v>361</v>
      </c>
      <c r="O178">
        <v>17</v>
      </c>
      <c r="P178">
        <v>2.2000000000000002</v>
      </c>
      <c r="Q178" s="46">
        <v>11</v>
      </c>
      <c r="R178">
        <v>2</v>
      </c>
    </row>
    <row r="179" spans="1:18" x14ac:dyDescent="0.3">
      <c r="A179">
        <v>178</v>
      </c>
      <c r="B179" t="s">
        <v>369</v>
      </c>
      <c r="C179" t="s">
        <v>359</v>
      </c>
      <c r="D179" s="7">
        <v>42481</v>
      </c>
      <c r="E179" t="s">
        <v>229</v>
      </c>
      <c r="G179" t="str">
        <f t="shared" si="8"/>
        <v>Ref</v>
      </c>
      <c r="H179">
        <v>2.5</v>
      </c>
      <c r="I179">
        <v>0.88</v>
      </c>
      <c r="J179">
        <f t="shared" si="9"/>
        <v>1.62</v>
      </c>
      <c r="K179">
        <f t="shared" si="10"/>
        <v>3.38</v>
      </c>
      <c r="L179">
        <f t="shared" si="11"/>
        <v>0.44</v>
      </c>
      <c r="M179" t="s">
        <v>360</v>
      </c>
      <c r="N179" t="s">
        <v>361</v>
      </c>
      <c r="O179">
        <v>15</v>
      </c>
      <c r="P179">
        <v>0.44</v>
      </c>
      <c r="Q179" s="46">
        <v>18</v>
      </c>
      <c r="R179">
        <v>2</v>
      </c>
    </row>
    <row r="180" spans="1:18" x14ac:dyDescent="0.3">
      <c r="A180">
        <v>179</v>
      </c>
      <c r="B180" t="s">
        <v>369</v>
      </c>
      <c r="C180" t="s">
        <v>359</v>
      </c>
      <c r="D180" s="7">
        <v>42481</v>
      </c>
      <c r="E180" t="s">
        <v>230</v>
      </c>
      <c r="G180" t="str">
        <f t="shared" si="8"/>
        <v>Ref</v>
      </c>
      <c r="H180">
        <v>0.32</v>
      </c>
      <c r="I180">
        <v>6.2E-2</v>
      </c>
      <c r="J180">
        <f t="shared" si="9"/>
        <v>0.25800000000000001</v>
      </c>
      <c r="K180">
        <f t="shared" si="10"/>
        <v>0.38200000000000001</v>
      </c>
      <c r="L180">
        <f t="shared" si="11"/>
        <v>3.1E-2</v>
      </c>
      <c r="M180" t="s">
        <v>360</v>
      </c>
      <c r="N180" t="s">
        <v>361</v>
      </c>
      <c r="O180">
        <v>10</v>
      </c>
      <c r="P180">
        <v>3.1E-2</v>
      </c>
      <c r="Q180" s="46">
        <v>10</v>
      </c>
      <c r="R180">
        <v>2</v>
      </c>
    </row>
    <row r="181" spans="1:18" x14ac:dyDescent="0.3">
      <c r="A181">
        <v>180</v>
      </c>
      <c r="B181" t="s">
        <v>369</v>
      </c>
      <c r="C181" t="s">
        <v>359</v>
      </c>
      <c r="D181" s="7">
        <v>42481</v>
      </c>
      <c r="E181" t="s">
        <v>231</v>
      </c>
      <c r="G181" t="str">
        <f t="shared" si="8"/>
        <v>Ref</v>
      </c>
      <c r="H181">
        <v>0.3</v>
      </c>
      <c r="I181">
        <v>8.4000000000000005E-2</v>
      </c>
      <c r="J181">
        <f t="shared" si="9"/>
        <v>0.21599999999999997</v>
      </c>
      <c r="K181">
        <f t="shared" si="10"/>
        <v>0.38400000000000001</v>
      </c>
      <c r="L181">
        <f t="shared" si="11"/>
        <v>4.2000000000000003E-2</v>
      </c>
      <c r="M181" t="s">
        <v>360</v>
      </c>
      <c r="N181" t="s">
        <v>361</v>
      </c>
      <c r="O181">
        <v>7</v>
      </c>
      <c r="P181">
        <v>4.2000000000000003E-2</v>
      </c>
      <c r="Q181" s="46">
        <v>14</v>
      </c>
      <c r="R181">
        <v>2</v>
      </c>
    </row>
    <row r="182" spans="1:18" x14ac:dyDescent="0.3">
      <c r="A182">
        <v>181</v>
      </c>
      <c r="B182" t="s">
        <v>369</v>
      </c>
      <c r="C182" t="s">
        <v>359</v>
      </c>
      <c r="D182" s="7">
        <v>42481</v>
      </c>
      <c r="E182" t="s">
        <v>232</v>
      </c>
      <c r="G182" t="str">
        <f t="shared" si="8"/>
        <v>Ref</v>
      </c>
      <c r="H182">
        <v>0.84</v>
      </c>
      <c r="I182">
        <v>0.32</v>
      </c>
      <c r="J182">
        <f t="shared" si="9"/>
        <v>0.52</v>
      </c>
      <c r="K182">
        <f t="shared" si="10"/>
        <v>1.1599999999999999</v>
      </c>
      <c r="L182">
        <f t="shared" si="11"/>
        <v>0.16</v>
      </c>
      <c r="M182" t="s">
        <v>360</v>
      </c>
      <c r="N182" t="s">
        <v>361</v>
      </c>
      <c r="O182">
        <v>12</v>
      </c>
      <c r="P182">
        <v>0.16</v>
      </c>
      <c r="Q182" s="46">
        <v>19</v>
      </c>
      <c r="R182">
        <v>2</v>
      </c>
    </row>
    <row r="183" spans="1:18" x14ac:dyDescent="0.3">
      <c r="A183">
        <v>182</v>
      </c>
      <c r="B183" t="s">
        <v>369</v>
      </c>
      <c r="C183" t="s">
        <v>359</v>
      </c>
      <c r="D183" s="7">
        <v>42481</v>
      </c>
      <c r="E183" t="s">
        <v>233</v>
      </c>
      <c r="G183" t="str">
        <f t="shared" si="8"/>
        <v>Ref</v>
      </c>
      <c r="H183">
        <v>0.67</v>
      </c>
      <c r="I183">
        <v>0.48</v>
      </c>
      <c r="J183">
        <f t="shared" si="9"/>
        <v>0.19000000000000006</v>
      </c>
      <c r="K183">
        <f t="shared" si="10"/>
        <v>1.1499999999999999</v>
      </c>
      <c r="L183">
        <f t="shared" si="11"/>
        <v>0.24</v>
      </c>
      <c r="M183" t="s">
        <v>360</v>
      </c>
      <c r="N183" t="s">
        <v>361</v>
      </c>
      <c r="O183">
        <v>6</v>
      </c>
      <c r="P183">
        <v>0.24</v>
      </c>
      <c r="Q183" s="46">
        <v>36</v>
      </c>
      <c r="R183">
        <v>2</v>
      </c>
    </row>
    <row r="184" spans="1:18" x14ac:dyDescent="0.3">
      <c r="A184">
        <v>183</v>
      </c>
      <c r="B184" t="s">
        <v>369</v>
      </c>
      <c r="C184" t="s">
        <v>359</v>
      </c>
      <c r="D184" s="7">
        <v>42481</v>
      </c>
      <c r="E184" t="s">
        <v>83</v>
      </c>
      <c r="G184" t="str">
        <f t="shared" si="8"/>
        <v>Ref</v>
      </c>
      <c r="H184">
        <v>0.86</v>
      </c>
      <c r="I184">
        <v>0.42</v>
      </c>
      <c r="J184">
        <f t="shared" si="9"/>
        <v>0.44</v>
      </c>
      <c r="K184">
        <f t="shared" si="10"/>
        <v>1.28</v>
      </c>
      <c r="L184">
        <f t="shared" si="11"/>
        <v>0.21</v>
      </c>
      <c r="M184" t="s">
        <v>360</v>
      </c>
      <c r="N184" t="s">
        <v>361</v>
      </c>
      <c r="O184">
        <v>6</v>
      </c>
      <c r="P184">
        <v>0.21</v>
      </c>
      <c r="Q184" s="46">
        <v>25</v>
      </c>
      <c r="R184">
        <v>2</v>
      </c>
    </row>
    <row r="185" spans="1:18" x14ac:dyDescent="0.3">
      <c r="A185">
        <v>184</v>
      </c>
      <c r="B185" t="s">
        <v>369</v>
      </c>
      <c r="C185" t="s">
        <v>359</v>
      </c>
      <c r="D185" s="7">
        <v>42481</v>
      </c>
      <c r="E185" t="s">
        <v>84</v>
      </c>
      <c r="G185" t="str">
        <f t="shared" si="8"/>
        <v>Ref</v>
      </c>
      <c r="H185">
        <v>0.13</v>
      </c>
      <c r="I185">
        <v>8.5999999999999993E-2</v>
      </c>
      <c r="J185">
        <f t="shared" si="9"/>
        <v>4.4000000000000011E-2</v>
      </c>
      <c r="K185">
        <f t="shared" si="10"/>
        <v>0.216</v>
      </c>
      <c r="L185">
        <f t="shared" si="11"/>
        <v>4.2999999999999997E-2</v>
      </c>
      <c r="M185" t="s">
        <v>360</v>
      </c>
      <c r="N185" t="s">
        <v>361</v>
      </c>
      <c r="O185">
        <v>5</v>
      </c>
      <c r="P185">
        <v>4.2999999999999997E-2</v>
      </c>
      <c r="Q185" s="46">
        <v>34</v>
      </c>
      <c r="R185">
        <v>2</v>
      </c>
    </row>
    <row r="186" spans="1:18" x14ac:dyDescent="0.3">
      <c r="A186">
        <v>185</v>
      </c>
      <c r="B186" t="s">
        <v>369</v>
      </c>
      <c r="C186" t="s">
        <v>359</v>
      </c>
      <c r="D186" s="7">
        <v>42481</v>
      </c>
      <c r="E186" t="s">
        <v>85</v>
      </c>
      <c r="G186" t="str">
        <f t="shared" si="8"/>
        <v>Ref</v>
      </c>
      <c r="H186">
        <v>2.4</v>
      </c>
      <c r="I186">
        <v>1.36</v>
      </c>
      <c r="J186">
        <f t="shared" si="9"/>
        <v>1.0399999999999998</v>
      </c>
      <c r="K186">
        <f t="shared" si="10"/>
        <v>3.76</v>
      </c>
      <c r="L186">
        <f t="shared" si="11"/>
        <v>0.68</v>
      </c>
      <c r="M186" t="s">
        <v>360</v>
      </c>
      <c r="N186" t="s">
        <v>361</v>
      </c>
      <c r="O186">
        <v>5</v>
      </c>
      <c r="P186">
        <v>0.68</v>
      </c>
      <c r="Q186" s="46">
        <v>28</v>
      </c>
      <c r="R186">
        <v>2</v>
      </c>
    </row>
    <row r="187" spans="1:18" x14ac:dyDescent="0.3">
      <c r="A187">
        <v>186</v>
      </c>
      <c r="B187" t="s">
        <v>369</v>
      </c>
      <c r="C187" t="s">
        <v>359</v>
      </c>
      <c r="D187" s="7">
        <v>42481</v>
      </c>
      <c r="E187" t="s">
        <v>86</v>
      </c>
      <c r="G187" t="str">
        <f t="shared" si="8"/>
        <v>Ref</v>
      </c>
      <c r="H187">
        <v>2.7</v>
      </c>
      <c r="I187">
        <v>1.46</v>
      </c>
      <c r="J187">
        <f t="shared" si="9"/>
        <v>1.2400000000000002</v>
      </c>
      <c r="K187">
        <f t="shared" si="10"/>
        <v>4.16</v>
      </c>
      <c r="L187">
        <f t="shared" si="11"/>
        <v>0.73</v>
      </c>
      <c r="M187" t="s">
        <v>360</v>
      </c>
      <c r="N187" t="s">
        <v>361</v>
      </c>
      <c r="O187">
        <v>6</v>
      </c>
      <c r="P187">
        <v>0.73</v>
      </c>
      <c r="Q187" s="46">
        <v>27</v>
      </c>
      <c r="R187">
        <v>2</v>
      </c>
    </row>
    <row r="188" spans="1:18" x14ac:dyDescent="0.3">
      <c r="A188">
        <v>187</v>
      </c>
      <c r="B188" t="s">
        <v>369</v>
      </c>
      <c r="C188" t="s">
        <v>359</v>
      </c>
      <c r="D188" s="7">
        <v>42481</v>
      </c>
      <c r="E188" t="s">
        <v>87</v>
      </c>
      <c r="G188" t="str">
        <f t="shared" si="8"/>
        <v>Ref</v>
      </c>
      <c r="H188">
        <v>0.28000000000000003</v>
      </c>
      <c r="I188">
        <v>8.7999999999999995E-2</v>
      </c>
      <c r="J188">
        <f t="shared" si="9"/>
        <v>0.19200000000000003</v>
      </c>
      <c r="K188">
        <f t="shared" si="10"/>
        <v>0.36799999999999999</v>
      </c>
      <c r="L188">
        <f t="shared" si="11"/>
        <v>4.3999999999999997E-2</v>
      </c>
      <c r="M188" t="s">
        <v>360</v>
      </c>
      <c r="N188" t="s">
        <v>361</v>
      </c>
      <c r="O188">
        <v>17</v>
      </c>
      <c r="P188">
        <v>4.3999999999999997E-2</v>
      </c>
      <c r="Q188" s="46">
        <v>16</v>
      </c>
      <c r="R188">
        <v>2</v>
      </c>
    </row>
    <row r="189" spans="1:18" x14ac:dyDescent="0.3">
      <c r="A189">
        <v>188</v>
      </c>
      <c r="B189" t="s">
        <v>369</v>
      </c>
      <c r="C189" t="s">
        <v>359</v>
      </c>
      <c r="D189" s="7">
        <v>42481</v>
      </c>
      <c r="E189" t="s">
        <v>88</v>
      </c>
      <c r="G189" t="str">
        <f t="shared" si="8"/>
        <v>Ref</v>
      </c>
      <c r="H189">
        <v>0.12</v>
      </c>
      <c r="I189">
        <v>4.2000000000000003E-2</v>
      </c>
      <c r="J189">
        <f t="shared" si="9"/>
        <v>7.7999999999999986E-2</v>
      </c>
      <c r="K189">
        <f t="shared" si="10"/>
        <v>0.16200000000000001</v>
      </c>
      <c r="L189">
        <f t="shared" si="11"/>
        <v>2.1000000000000001E-2</v>
      </c>
      <c r="M189" t="s">
        <v>360</v>
      </c>
      <c r="N189" t="s">
        <v>361</v>
      </c>
      <c r="O189">
        <v>14</v>
      </c>
      <c r="P189">
        <v>2.1000000000000001E-2</v>
      </c>
      <c r="Q189" s="46">
        <v>17</v>
      </c>
      <c r="R189">
        <v>2</v>
      </c>
    </row>
    <row r="190" spans="1:18" x14ac:dyDescent="0.3">
      <c r="A190">
        <v>189</v>
      </c>
      <c r="B190" t="s">
        <v>369</v>
      </c>
      <c r="C190" t="s">
        <v>359</v>
      </c>
      <c r="D190" s="7">
        <v>42481</v>
      </c>
      <c r="E190" t="s">
        <v>89</v>
      </c>
      <c r="G190" t="str">
        <f t="shared" si="8"/>
        <v>Ref</v>
      </c>
      <c r="H190">
        <v>0.11</v>
      </c>
      <c r="I190">
        <v>4.2000000000000003E-2</v>
      </c>
      <c r="J190">
        <f t="shared" si="9"/>
        <v>6.8000000000000005E-2</v>
      </c>
      <c r="K190">
        <f t="shared" si="10"/>
        <v>0.152</v>
      </c>
      <c r="L190">
        <f t="shared" si="11"/>
        <v>2.1000000000000001E-2</v>
      </c>
      <c r="M190" t="s">
        <v>360</v>
      </c>
      <c r="N190" t="s">
        <v>361</v>
      </c>
      <c r="O190">
        <v>16</v>
      </c>
      <c r="P190">
        <v>2.1000000000000001E-2</v>
      </c>
      <c r="Q190" s="46">
        <v>20</v>
      </c>
      <c r="R190">
        <v>2</v>
      </c>
    </row>
    <row r="191" spans="1:18" x14ac:dyDescent="0.3">
      <c r="A191">
        <v>190</v>
      </c>
      <c r="B191" t="s">
        <v>369</v>
      </c>
      <c r="C191" t="s">
        <v>359</v>
      </c>
      <c r="D191" s="7">
        <v>42481</v>
      </c>
      <c r="E191" t="s">
        <v>90</v>
      </c>
      <c r="G191" t="str">
        <f t="shared" si="8"/>
        <v>Ref</v>
      </c>
      <c r="H191">
        <v>0.65</v>
      </c>
      <c r="I191">
        <v>0.24</v>
      </c>
      <c r="J191">
        <f t="shared" si="9"/>
        <v>0.41000000000000003</v>
      </c>
      <c r="K191">
        <f t="shared" si="10"/>
        <v>0.89</v>
      </c>
      <c r="L191">
        <f t="shared" si="11"/>
        <v>0.12</v>
      </c>
      <c r="M191" t="s">
        <v>360</v>
      </c>
      <c r="N191" t="s">
        <v>361</v>
      </c>
      <c r="O191">
        <v>18</v>
      </c>
      <c r="P191">
        <v>0.12</v>
      </c>
      <c r="Q191" s="46">
        <v>18</v>
      </c>
      <c r="R191">
        <v>2</v>
      </c>
    </row>
    <row r="192" spans="1:18" x14ac:dyDescent="0.3">
      <c r="A192">
        <v>191</v>
      </c>
      <c r="B192" t="s">
        <v>369</v>
      </c>
      <c r="C192" t="s">
        <v>359</v>
      </c>
      <c r="D192" s="7">
        <v>42481</v>
      </c>
      <c r="E192" t="s">
        <v>91</v>
      </c>
      <c r="G192" t="str">
        <f t="shared" si="8"/>
        <v>Ref</v>
      </c>
      <c r="H192">
        <v>0.15</v>
      </c>
      <c r="I192">
        <v>4.2000000000000003E-2</v>
      </c>
      <c r="J192">
        <f t="shared" si="9"/>
        <v>0.10799999999999998</v>
      </c>
      <c r="K192">
        <f t="shared" si="10"/>
        <v>0.192</v>
      </c>
      <c r="L192">
        <f t="shared" si="11"/>
        <v>2.1000000000000001E-2</v>
      </c>
      <c r="M192" t="s">
        <v>360</v>
      </c>
      <c r="N192" t="s">
        <v>361</v>
      </c>
      <c r="O192">
        <v>6</v>
      </c>
      <c r="P192">
        <v>2.1000000000000001E-2</v>
      </c>
      <c r="Q192" s="46">
        <v>14</v>
      </c>
      <c r="R192">
        <v>2</v>
      </c>
    </row>
    <row r="193" spans="1:18" x14ac:dyDescent="0.3">
      <c r="A193">
        <v>192</v>
      </c>
      <c r="B193" t="s">
        <v>369</v>
      </c>
      <c r="C193" t="s">
        <v>359</v>
      </c>
      <c r="D193" s="7">
        <v>42481</v>
      </c>
      <c r="E193" t="s">
        <v>92</v>
      </c>
      <c r="G193" t="str">
        <f t="shared" si="8"/>
        <v>Ref</v>
      </c>
      <c r="H193">
        <v>0.67</v>
      </c>
      <c r="I193">
        <v>0.54</v>
      </c>
      <c r="J193">
        <f t="shared" si="9"/>
        <v>0.13</v>
      </c>
      <c r="K193">
        <f t="shared" si="10"/>
        <v>1.21</v>
      </c>
      <c r="L193">
        <f t="shared" si="11"/>
        <v>0.27</v>
      </c>
      <c r="M193" t="s">
        <v>360</v>
      </c>
      <c r="N193" t="s">
        <v>361</v>
      </c>
      <c r="O193">
        <v>7</v>
      </c>
      <c r="P193">
        <v>0.27</v>
      </c>
      <c r="Q193" s="46">
        <v>40</v>
      </c>
      <c r="R193">
        <v>2</v>
      </c>
    </row>
    <row r="194" spans="1:18" x14ac:dyDescent="0.3">
      <c r="A194">
        <v>193</v>
      </c>
      <c r="B194" t="s">
        <v>369</v>
      </c>
      <c r="C194" t="s">
        <v>359</v>
      </c>
      <c r="D194" s="7">
        <v>42481</v>
      </c>
      <c r="E194" t="s">
        <v>93</v>
      </c>
      <c r="G194" t="str">
        <f t="shared" si="8"/>
        <v>Ref</v>
      </c>
      <c r="H194">
        <v>1.9</v>
      </c>
      <c r="I194">
        <v>0.94</v>
      </c>
      <c r="J194">
        <f t="shared" si="9"/>
        <v>0.96</v>
      </c>
      <c r="K194">
        <f t="shared" si="10"/>
        <v>2.84</v>
      </c>
      <c r="L194">
        <f t="shared" si="11"/>
        <v>0.47</v>
      </c>
      <c r="M194" t="s">
        <v>360</v>
      </c>
      <c r="N194" t="s">
        <v>361</v>
      </c>
      <c r="O194">
        <v>19</v>
      </c>
      <c r="P194">
        <v>0.47</v>
      </c>
      <c r="Q194" s="46">
        <v>24</v>
      </c>
      <c r="R194">
        <v>2</v>
      </c>
    </row>
    <row r="195" spans="1:18" x14ac:dyDescent="0.3">
      <c r="A195">
        <v>194</v>
      </c>
      <c r="B195" t="s">
        <v>369</v>
      </c>
      <c r="C195" t="s">
        <v>359</v>
      </c>
      <c r="D195" s="7">
        <v>42481</v>
      </c>
      <c r="E195" t="s">
        <v>94</v>
      </c>
      <c r="G195" t="str">
        <f t="shared" ref="G195:G258" si="12">IF(Q195&gt;40,"NA",IF(O195&gt;=5,"Ref","Inf"))</f>
        <v>Ref</v>
      </c>
      <c r="H195">
        <v>0.82</v>
      </c>
      <c r="I195">
        <v>0.2</v>
      </c>
      <c r="J195">
        <f t="shared" ref="J195:J258" si="13">H195-I195</f>
        <v>0.61999999999999988</v>
      </c>
      <c r="K195">
        <f t="shared" ref="K195:K258" si="14">H195+I195</f>
        <v>1.02</v>
      </c>
      <c r="L195">
        <f t="shared" ref="L195:L258" si="15">I195/R195</f>
        <v>0.1</v>
      </c>
      <c r="M195" t="s">
        <v>360</v>
      </c>
      <c r="N195" t="s">
        <v>361</v>
      </c>
      <c r="O195">
        <v>19</v>
      </c>
      <c r="P195">
        <v>0.1</v>
      </c>
      <c r="Q195" s="46">
        <v>12</v>
      </c>
      <c r="R195">
        <v>2</v>
      </c>
    </row>
    <row r="196" spans="1:18" x14ac:dyDescent="0.3">
      <c r="A196">
        <v>195</v>
      </c>
      <c r="B196" t="s">
        <v>369</v>
      </c>
      <c r="C196" t="s">
        <v>359</v>
      </c>
      <c r="D196" s="7">
        <v>42481</v>
      </c>
      <c r="E196" t="s">
        <v>234</v>
      </c>
      <c r="G196" t="str">
        <f t="shared" si="12"/>
        <v>Ref</v>
      </c>
      <c r="H196">
        <v>0.19</v>
      </c>
      <c r="I196">
        <v>9.8000000000000004E-2</v>
      </c>
      <c r="J196">
        <f t="shared" si="13"/>
        <v>9.1999999999999998E-2</v>
      </c>
      <c r="K196">
        <f t="shared" si="14"/>
        <v>0.28800000000000003</v>
      </c>
      <c r="L196">
        <f t="shared" si="15"/>
        <v>4.9000000000000002E-2</v>
      </c>
      <c r="M196" t="s">
        <v>360</v>
      </c>
      <c r="N196" t="s">
        <v>361</v>
      </c>
      <c r="O196">
        <v>5</v>
      </c>
      <c r="P196">
        <v>4.9000000000000002E-2</v>
      </c>
      <c r="Q196" s="46">
        <v>25</v>
      </c>
      <c r="R196">
        <v>2</v>
      </c>
    </row>
    <row r="197" spans="1:18" x14ac:dyDescent="0.3">
      <c r="A197">
        <v>196</v>
      </c>
      <c r="B197" t="s">
        <v>369</v>
      </c>
      <c r="C197" t="s">
        <v>359</v>
      </c>
      <c r="D197" s="7">
        <v>42481</v>
      </c>
      <c r="E197" t="s">
        <v>235</v>
      </c>
      <c r="G197" t="str">
        <f t="shared" si="12"/>
        <v>Ref</v>
      </c>
      <c r="H197">
        <v>8.4</v>
      </c>
      <c r="I197">
        <v>2.8</v>
      </c>
      <c r="J197">
        <f t="shared" si="13"/>
        <v>5.6000000000000005</v>
      </c>
      <c r="K197">
        <f t="shared" si="14"/>
        <v>11.2</v>
      </c>
      <c r="L197">
        <f t="shared" si="15"/>
        <v>1.4</v>
      </c>
      <c r="M197" t="s">
        <v>360</v>
      </c>
      <c r="N197" t="s">
        <v>361</v>
      </c>
      <c r="O197">
        <v>14</v>
      </c>
      <c r="P197">
        <v>1.4</v>
      </c>
      <c r="Q197" s="46">
        <v>17</v>
      </c>
      <c r="R197">
        <v>2</v>
      </c>
    </row>
    <row r="198" spans="1:18" x14ac:dyDescent="0.3">
      <c r="A198">
        <v>197</v>
      </c>
      <c r="B198" t="s">
        <v>369</v>
      </c>
      <c r="C198" t="s">
        <v>359</v>
      </c>
      <c r="D198" s="7">
        <v>42481</v>
      </c>
      <c r="E198" t="s">
        <v>236</v>
      </c>
      <c r="G198" t="str">
        <f t="shared" si="12"/>
        <v>Ref</v>
      </c>
      <c r="H198">
        <v>0.66</v>
      </c>
      <c r="I198">
        <v>0.48</v>
      </c>
      <c r="J198">
        <f t="shared" si="13"/>
        <v>0.18000000000000005</v>
      </c>
      <c r="K198">
        <f t="shared" si="14"/>
        <v>1.1400000000000001</v>
      </c>
      <c r="L198">
        <f t="shared" si="15"/>
        <v>0.24</v>
      </c>
      <c r="M198" t="s">
        <v>360</v>
      </c>
      <c r="N198" t="s">
        <v>361</v>
      </c>
      <c r="O198">
        <v>10</v>
      </c>
      <c r="P198">
        <v>0.24</v>
      </c>
      <c r="Q198" s="46">
        <v>36</v>
      </c>
      <c r="R198">
        <v>2</v>
      </c>
    </row>
    <row r="199" spans="1:18" x14ac:dyDescent="0.3">
      <c r="A199">
        <v>198</v>
      </c>
      <c r="B199" t="s">
        <v>369</v>
      </c>
      <c r="C199" t="s">
        <v>359</v>
      </c>
      <c r="D199" s="7">
        <v>42481</v>
      </c>
      <c r="E199" t="s">
        <v>237</v>
      </c>
      <c r="G199" t="str">
        <f t="shared" si="12"/>
        <v>Ref</v>
      </c>
      <c r="H199">
        <v>4.7</v>
      </c>
      <c r="I199">
        <v>1.28</v>
      </c>
      <c r="J199">
        <f t="shared" si="13"/>
        <v>3.42</v>
      </c>
      <c r="K199">
        <f t="shared" si="14"/>
        <v>5.98</v>
      </c>
      <c r="L199">
        <f t="shared" si="15"/>
        <v>0.64</v>
      </c>
      <c r="M199" t="s">
        <v>360</v>
      </c>
      <c r="N199" t="s">
        <v>361</v>
      </c>
      <c r="O199">
        <v>14</v>
      </c>
      <c r="P199">
        <v>0.64</v>
      </c>
      <c r="Q199" s="46">
        <v>14</v>
      </c>
      <c r="R199">
        <v>2</v>
      </c>
    </row>
    <row r="200" spans="1:18" x14ac:dyDescent="0.3">
      <c r="A200">
        <v>199</v>
      </c>
      <c r="B200" t="s">
        <v>369</v>
      </c>
      <c r="C200" t="s">
        <v>359</v>
      </c>
      <c r="D200" s="7">
        <v>42481</v>
      </c>
      <c r="E200" t="s">
        <v>238</v>
      </c>
      <c r="G200" t="str">
        <f t="shared" si="12"/>
        <v>Ref</v>
      </c>
      <c r="H200">
        <v>5.8</v>
      </c>
      <c r="I200">
        <v>2.6</v>
      </c>
      <c r="J200">
        <f t="shared" si="13"/>
        <v>3.1999999999999997</v>
      </c>
      <c r="K200">
        <f t="shared" si="14"/>
        <v>8.4</v>
      </c>
      <c r="L200">
        <f t="shared" si="15"/>
        <v>1.3</v>
      </c>
      <c r="M200" t="s">
        <v>360</v>
      </c>
      <c r="N200" t="s">
        <v>361</v>
      </c>
      <c r="O200">
        <v>14</v>
      </c>
      <c r="P200">
        <v>1.3</v>
      </c>
      <c r="Q200" s="46">
        <v>22</v>
      </c>
      <c r="R200">
        <v>2</v>
      </c>
    </row>
    <row r="201" spans="1:18" x14ac:dyDescent="0.3">
      <c r="A201">
        <v>200</v>
      </c>
      <c r="B201" t="s">
        <v>369</v>
      </c>
      <c r="C201" t="s">
        <v>359</v>
      </c>
      <c r="D201" s="7">
        <v>42481</v>
      </c>
      <c r="E201" t="s">
        <v>239</v>
      </c>
      <c r="G201" t="str">
        <f t="shared" si="12"/>
        <v>Ref</v>
      </c>
      <c r="H201">
        <v>100</v>
      </c>
      <c r="I201">
        <v>30</v>
      </c>
      <c r="J201">
        <f t="shared" si="13"/>
        <v>70</v>
      </c>
      <c r="K201">
        <f t="shared" si="14"/>
        <v>130</v>
      </c>
      <c r="L201">
        <f t="shared" si="15"/>
        <v>15</v>
      </c>
      <c r="M201" t="s">
        <v>360</v>
      </c>
      <c r="N201" t="s">
        <v>361</v>
      </c>
      <c r="O201">
        <v>21</v>
      </c>
      <c r="P201">
        <v>15</v>
      </c>
      <c r="Q201" s="46">
        <v>15</v>
      </c>
      <c r="R201">
        <v>2</v>
      </c>
    </row>
    <row r="202" spans="1:18" x14ac:dyDescent="0.3">
      <c r="A202">
        <v>201</v>
      </c>
      <c r="B202" t="s">
        <v>369</v>
      </c>
      <c r="C202" t="s">
        <v>359</v>
      </c>
      <c r="D202" s="7">
        <v>42481</v>
      </c>
      <c r="E202" t="s">
        <v>240</v>
      </c>
      <c r="G202" t="str">
        <f t="shared" si="12"/>
        <v>Ref</v>
      </c>
      <c r="H202">
        <v>16</v>
      </c>
      <c r="I202">
        <v>4.4000000000000004</v>
      </c>
      <c r="J202">
        <f t="shared" si="13"/>
        <v>11.6</v>
      </c>
      <c r="K202">
        <f t="shared" si="14"/>
        <v>20.399999999999999</v>
      </c>
      <c r="L202">
        <f t="shared" si="15"/>
        <v>2.2000000000000002</v>
      </c>
      <c r="M202" t="s">
        <v>360</v>
      </c>
      <c r="N202" t="s">
        <v>361</v>
      </c>
      <c r="O202">
        <v>17</v>
      </c>
      <c r="P202">
        <v>2.2000000000000002</v>
      </c>
      <c r="Q202" s="46">
        <v>14</v>
      </c>
      <c r="R202">
        <v>2</v>
      </c>
    </row>
    <row r="203" spans="1:18" x14ac:dyDescent="0.3">
      <c r="A203">
        <v>202</v>
      </c>
      <c r="B203" t="s">
        <v>369</v>
      </c>
      <c r="C203" t="s">
        <v>359</v>
      </c>
      <c r="D203" s="7">
        <v>42481</v>
      </c>
      <c r="E203" t="s">
        <v>241</v>
      </c>
      <c r="G203" t="str">
        <f t="shared" si="12"/>
        <v>Ref</v>
      </c>
      <c r="H203">
        <v>2.5</v>
      </c>
      <c r="I203">
        <v>1.1599999999999999</v>
      </c>
      <c r="J203">
        <f t="shared" si="13"/>
        <v>1.34</v>
      </c>
      <c r="K203">
        <f t="shared" si="14"/>
        <v>3.66</v>
      </c>
      <c r="L203">
        <f t="shared" si="15"/>
        <v>0.57999999999999996</v>
      </c>
      <c r="M203" t="s">
        <v>360</v>
      </c>
      <c r="N203" t="s">
        <v>361</v>
      </c>
      <c r="O203">
        <v>9</v>
      </c>
      <c r="P203">
        <v>0.57999999999999996</v>
      </c>
      <c r="Q203" s="46">
        <v>23</v>
      </c>
      <c r="R203">
        <v>2</v>
      </c>
    </row>
    <row r="204" spans="1:18" x14ac:dyDescent="0.3">
      <c r="A204">
        <v>203</v>
      </c>
      <c r="B204" t="s">
        <v>369</v>
      </c>
      <c r="C204" t="s">
        <v>359</v>
      </c>
      <c r="D204" s="7">
        <v>42481</v>
      </c>
      <c r="E204" t="s">
        <v>242</v>
      </c>
      <c r="G204" t="str">
        <f t="shared" si="12"/>
        <v>Ref</v>
      </c>
      <c r="H204">
        <v>0.52</v>
      </c>
      <c r="I204">
        <v>0.42</v>
      </c>
      <c r="J204">
        <f t="shared" si="13"/>
        <v>0.10000000000000003</v>
      </c>
      <c r="K204">
        <f t="shared" si="14"/>
        <v>0.94</v>
      </c>
      <c r="L204">
        <f t="shared" si="15"/>
        <v>0.21</v>
      </c>
      <c r="M204" t="s">
        <v>360</v>
      </c>
      <c r="N204" t="s">
        <v>361</v>
      </c>
      <c r="O204">
        <v>6</v>
      </c>
      <c r="P204">
        <v>0.21</v>
      </c>
      <c r="Q204" s="46">
        <v>39</v>
      </c>
      <c r="R204">
        <v>2</v>
      </c>
    </row>
    <row r="205" spans="1:18" x14ac:dyDescent="0.3">
      <c r="A205">
        <v>204</v>
      </c>
      <c r="B205" t="s">
        <v>369</v>
      </c>
      <c r="C205" t="s">
        <v>359</v>
      </c>
      <c r="D205" s="7">
        <v>42481</v>
      </c>
      <c r="E205" t="s">
        <v>243</v>
      </c>
      <c r="G205" t="str">
        <f t="shared" si="12"/>
        <v>Ref</v>
      </c>
      <c r="H205">
        <v>2</v>
      </c>
      <c r="I205">
        <v>0.98</v>
      </c>
      <c r="J205">
        <f t="shared" si="13"/>
        <v>1.02</v>
      </c>
      <c r="K205">
        <f t="shared" si="14"/>
        <v>2.98</v>
      </c>
      <c r="L205">
        <f t="shared" si="15"/>
        <v>0.49</v>
      </c>
      <c r="M205" t="s">
        <v>360</v>
      </c>
      <c r="N205" t="s">
        <v>361</v>
      </c>
      <c r="O205">
        <v>11</v>
      </c>
      <c r="P205">
        <v>0.49</v>
      </c>
      <c r="Q205" s="46">
        <v>24</v>
      </c>
      <c r="R205">
        <v>2</v>
      </c>
    </row>
    <row r="206" spans="1:18" x14ac:dyDescent="0.3">
      <c r="A206">
        <v>205</v>
      </c>
      <c r="B206" t="s">
        <v>369</v>
      </c>
      <c r="C206" t="s">
        <v>359</v>
      </c>
      <c r="D206" s="7">
        <v>42481</v>
      </c>
      <c r="E206" t="s">
        <v>244</v>
      </c>
      <c r="G206" t="str">
        <f t="shared" si="12"/>
        <v>Ref</v>
      </c>
      <c r="H206">
        <v>20</v>
      </c>
      <c r="I206">
        <v>7.4</v>
      </c>
      <c r="J206">
        <f t="shared" si="13"/>
        <v>12.6</v>
      </c>
      <c r="K206">
        <f t="shared" si="14"/>
        <v>27.4</v>
      </c>
      <c r="L206">
        <f t="shared" si="15"/>
        <v>3.7</v>
      </c>
      <c r="M206" t="s">
        <v>360</v>
      </c>
      <c r="N206" t="s">
        <v>361</v>
      </c>
      <c r="O206">
        <v>22</v>
      </c>
      <c r="P206">
        <v>3.7</v>
      </c>
      <c r="Q206" s="46">
        <v>18</v>
      </c>
      <c r="R206">
        <v>2</v>
      </c>
    </row>
    <row r="207" spans="1:18" x14ac:dyDescent="0.3">
      <c r="A207">
        <v>206</v>
      </c>
      <c r="B207" t="s">
        <v>369</v>
      </c>
      <c r="C207" t="s">
        <v>359</v>
      </c>
      <c r="D207" s="7">
        <v>42481</v>
      </c>
      <c r="E207" t="s">
        <v>245</v>
      </c>
      <c r="G207" t="str">
        <f t="shared" si="12"/>
        <v>Ref</v>
      </c>
      <c r="H207">
        <v>9.6</v>
      </c>
      <c r="I207">
        <v>3</v>
      </c>
      <c r="J207">
        <f t="shared" si="13"/>
        <v>6.6</v>
      </c>
      <c r="K207">
        <f t="shared" si="14"/>
        <v>12.6</v>
      </c>
      <c r="L207">
        <f t="shared" si="15"/>
        <v>1.5</v>
      </c>
      <c r="M207" t="s">
        <v>360</v>
      </c>
      <c r="N207" t="s">
        <v>361</v>
      </c>
      <c r="O207">
        <v>22</v>
      </c>
      <c r="P207">
        <v>1.5</v>
      </c>
      <c r="Q207" s="46">
        <v>16</v>
      </c>
      <c r="R207">
        <v>2</v>
      </c>
    </row>
    <row r="208" spans="1:18" x14ac:dyDescent="0.3">
      <c r="A208">
        <v>207</v>
      </c>
      <c r="B208" t="s">
        <v>369</v>
      </c>
      <c r="C208" t="s">
        <v>359</v>
      </c>
      <c r="D208" s="7">
        <v>42481</v>
      </c>
      <c r="E208" t="s">
        <v>246</v>
      </c>
      <c r="G208" t="str">
        <f t="shared" si="12"/>
        <v>Ref</v>
      </c>
      <c r="H208">
        <v>1.3</v>
      </c>
      <c r="I208">
        <v>0.82</v>
      </c>
      <c r="J208">
        <f t="shared" si="13"/>
        <v>0.48000000000000009</v>
      </c>
      <c r="K208">
        <f t="shared" si="14"/>
        <v>2.12</v>
      </c>
      <c r="L208">
        <f t="shared" si="15"/>
        <v>0.41</v>
      </c>
      <c r="M208" t="s">
        <v>360</v>
      </c>
      <c r="N208" t="s">
        <v>361</v>
      </c>
      <c r="O208">
        <v>13</v>
      </c>
      <c r="P208">
        <v>0.41</v>
      </c>
      <c r="Q208" s="46">
        <v>31</v>
      </c>
      <c r="R208">
        <v>2</v>
      </c>
    </row>
    <row r="209" spans="1:18" x14ac:dyDescent="0.3">
      <c r="A209">
        <v>208</v>
      </c>
      <c r="B209" t="s">
        <v>369</v>
      </c>
      <c r="C209" t="s">
        <v>359</v>
      </c>
      <c r="D209" s="7">
        <v>42481</v>
      </c>
      <c r="E209" t="s">
        <v>247</v>
      </c>
      <c r="G209" t="str">
        <f t="shared" si="12"/>
        <v>Ref</v>
      </c>
      <c r="H209">
        <v>1</v>
      </c>
      <c r="I209">
        <v>0.46</v>
      </c>
      <c r="J209">
        <f t="shared" si="13"/>
        <v>0.54</v>
      </c>
      <c r="K209">
        <f t="shared" si="14"/>
        <v>1.46</v>
      </c>
      <c r="L209">
        <f t="shared" si="15"/>
        <v>0.23</v>
      </c>
      <c r="M209" t="s">
        <v>360</v>
      </c>
      <c r="N209" t="s">
        <v>361</v>
      </c>
      <c r="O209">
        <v>11</v>
      </c>
      <c r="P209">
        <v>0.23</v>
      </c>
      <c r="Q209" s="46">
        <v>23</v>
      </c>
      <c r="R209">
        <v>2</v>
      </c>
    </row>
    <row r="210" spans="1:18" x14ac:dyDescent="0.3">
      <c r="A210">
        <v>209</v>
      </c>
      <c r="B210" t="s">
        <v>369</v>
      </c>
      <c r="C210" t="s">
        <v>359</v>
      </c>
      <c r="D210" s="7">
        <v>42481</v>
      </c>
      <c r="E210" t="s">
        <v>248</v>
      </c>
      <c r="G210" t="str">
        <f t="shared" si="12"/>
        <v>Ref</v>
      </c>
      <c r="H210">
        <v>11</v>
      </c>
      <c r="I210">
        <v>6.2</v>
      </c>
      <c r="J210">
        <f t="shared" si="13"/>
        <v>4.8</v>
      </c>
      <c r="K210">
        <f t="shared" si="14"/>
        <v>17.2</v>
      </c>
      <c r="L210">
        <f t="shared" si="15"/>
        <v>3.1</v>
      </c>
      <c r="M210" t="s">
        <v>360</v>
      </c>
      <c r="N210" t="s">
        <v>361</v>
      </c>
      <c r="O210">
        <v>17</v>
      </c>
      <c r="P210">
        <v>3.1</v>
      </c>
      <c r="Q210" s="46">
        <v>27</v>
      </c>
      <c r="R210">
        <v>2</v>
      </c>
    </row>
    <row r="211" spans="1:18" x14ac:dyDescent="0.3">
      <c r="A211">
        <v>210</v>
      </c>
      <c r="B211" t="s">
        <v>369</v>
      </c>
      <c r="C211" t="s">
        <v>359</v>
      </c>
      <c r="D211" s="7">
        <v>42481</v>
      </c>
      <c r="E211" t="s">
        <v>249</v>
      </c>
      <c r="G211" t="str">
        <f t="shared" si="12"/>
        <v>Ref</v>
      </c>
      <c r="H211">
        <v>5.2</v>
      </c>
      <c r="I211">
        <v>2.6</v>
      </c>
      <c r="J211">
        <f t="shared" si="13"/>
        <v>2.6</v>
      </c>
      <c r="K211">
        <f t="shared" si="14"/>
        <v>7.8000000000000007</v>
      </c>
      <c r="L211">
        <f t="shared" si="15"/>
        <v>1.3</v>
      </c>
      <c r="M211" t="s">
        <v>360</v>
      </c>
      <c r="N211" t="s">
        <v>361</v>
      </c>
      <c r="O211">
        <v>17</v>
      </c>
      <c r="P211">
        <v>1.3</v>
      </c>
      <c r="Q211" s="46">
        <v>25</v>
      </c>
      <c r="R211">
        <v>2</v>
      </c>
    </row>
    <row r="212" spans="1:18" x14ac:dyDescent="0.3">
      <c r="A212">
        <v>211</v>
      </c>
      <c r="B212" t="s">
        <v>369</v>
      </c>
      <c r="C212" t="s">
        <v>359</v>
      </c>
      <c r="D212" s="7">
        <v>42481</v>
      </c>
      <c r="E212" t="s">
        <v>250</v>
      </c>
      <c r="G212" t="str">
        <f t="shared" si="12"/>
        <v>Ref</v>
      </c>
      <c r="H212">
        <v>0.61</v>
      </c>
      <c r="I212">
        <v>0.48</v>
      </c>
      <c r="J212">
        <f t="shared" si="13"/>
        <v>0.13</v>
      </c>
      <c r="K212">
        <f t="shared" si="14"/>
        <v>1.0899999999999999</v>
      </c>
      <c r="L212">
        <f t="shared" si="15"/>
        <v>0.24</v>
      </c>
      <c r="M212" t="s">
        <v>360</v>
      </c>
      <c r="N212" t="s">
        <v>361</v>
      </c>
      <c r="O212">
        <v>8</v>
      </c>
      <c r="P212">
        <v>0.24</v>
      </c>
      <c r="Q212" s="46">
        <v>39</v>
      </c>
      <c r="R212">
        <v>2</v>
      </c>
    </row>
    <row r="213" spans="1:18" x14ac:dyDescent="0.3">
      <c r="A213">
        <v>212</v>
      </c>
      <c r="B213" t="s">
        <v>369</v>
      </c>
      <c r="C213" t="s">
        <v>359</v>
      </c>
      <c r="D213" s="7">
        <v>42481</v>
      </c>
      <c r="E213" t="s">
        <v>251</v>
      </c>
      <c r="G213" t="str">
        <f t="shared" si="12"/>
        <v>Ref</v>
      </c>
      <c r="H213">
        <v>3.6</v>
      </c>
      <c r="I213">
        <v>2</v>
      </c>
      <c r="J213">
        <f t="shared" si="13"/>
        <v>1.6</v>
      </c>
      <c r="K213">
        <f t="shared" si="14"/>
        <v>5.6</v>
      </c>
      <c r="L213">
        <f t="shared" si="15"/>
        <v>1</v>
      </c>
      <c r="M213" t="s">
        <v>360</v>
      </c>
      <c r="N213" t="s">
        <v>361</v>
      </c>
      <c r="O213">
        <v>14</v>
      </c>
      <c r="P213">
        <v>1</v>
      </c>
      <c r="Q213" s="46">
        <v>29</v>
      </c>
      <c r="R213">
        <v>2</v>
      </c>
    </row>
    <row r="214" spans="1:18" x14ac:dyDescent="0.3">
      <c r="A214">
        <v>213</v>
      </c>
      <c r="B214" t="s">
        <v>369</v>
      </c>
      <c r="C214" t="s">
        <v>359</v>
      </c>
      <c r="D214" s="7">
        <v>42481</v>
      </c>
      <c r="E214" t="s">
        <v>252</v>
      </c>
      <c r="G214" t="str">
        <f t="shared" si="12"/>
        <v>Ref</v>
      </c>
      <c r="H214">
        <v>0.61</v>
      </c>
      <c r="I214">
        <v>0.32</v>
      </c>
      <c r="J214">
        <f t="shared" si="13"/>
        <v>0.28999999999999998</v>
      </c>
      <c r="K214">
        <f t="shared" si="14"/>
        <v>0.92999999999999994</v>
      </c>
      <c r="L214">
        <f t="shared" si="15"/>
        <v>0.16</v>
      </c>
      <c r="M214" t="s">
        <v>360</v>
      </c>
      <c r="N214" t="s">
        <v>361</v>
      </c>
      <c r="O214">
        <v>9</v>
      </c>
      <c r="P214">
        <v>0.16</v>
      </c>
      <c r="Q214" s="46">
        <v>26</v>
      </c>
      <c r="R214">
        <v>2</v>
      </c>
    </row>
    <row r="215" spans="1:18" x14ac:dyDescent="0.3">
      <c r="A215">
        <v>214</v>
      </c>
      <c r="B215" t="s">
        <v>369</v>
      </c>
      <c r="C215" t="s">
        <v>359</v>
      </c>
      <c r="D215" s="7">
        <v>42481</v>
      </c>
      <c r="E215" t="s">
        <v>253</v>
      </c>
      <c r="G215" t="str">
        <f t="shared" si="12"/>
        <v>Ref</v>
      </c>
      <c r="H215">
        <v>20</v>
      </c>
      <c r="I215">
        <v>10.199999999999999</v>
      </c>
      <c r="J215">
        <f t="shared" si="13"/>
        <v>9.8000000000000007</v>
      </c>
      <c r="K215">
        <f t="shared" si="14"/>
        <v>30.2</v>
      </c>
      <c r="L215">
        <f t="shared" si="15"/>
        <v>5.0999999999999996</v>
      </c>
      <c r="M215" t="s">
        <v>360</v>
      </c>
      <c r="N215" t="s">
        <v>361</v>
      </c>
      <c r="O215">
        <v>17</v>
      </c>
      <c r="P215">
        <v>5.0999999999999996</v>
      </c>
      <c r="Q215" s="46">
        <v>25</v>
      </c>
      <c r="R215">
        <v>2</v>
      </c>
    </row>
    <row r="216" spans="1:18" x14ac:dyDescent="0.3">
      <c r="A216">
        <v>215</v>
      </c>
      <c r="B216" t="s">
        <v>369</v>
      </c>
      <c r="C216" t="s">
        <v>359</v>
      </c>
      <c r="D216" s="7">
        <v>42481</v>
      </c>
      <c r="E216" t="s">
        <v>254</v>
      </c>
      <c r="G216" t="str">
        <f t="shared" si="12"/>
        <v>Ref</v>
      </c>
      <c r="H216">
        <v>12</v>
      </c>
      <c r="I216">
        <v>5.6</v>
      </c>
      <c r="J216">
        <f t="shared" si="13"/>
        <v>6.4</v>
      </c>
      <c r="K216">
        <f t="shared" si="14"/>
        <v>17.600000000000001</v>
      </c>
      <c r="L216">
        <f t="shared" si="15"/>
        <v>2.8</v>
      </c>
      <c r="M216" t="s">
        <v>360</v>
      </c>
      <c r="N216" t="s">
        <v>361</v>
      </c>
      <c r="O216">
        <v>15</v>
      </c>
      <c r="P216">
        <v>2.8</v>
      </c>
      <c r="Q216" s="46">
        <v>24</v>
      </c>
      <c r="R216">
        <v>2</v>
      </c>
    </row>
    <row r="217" spans="1:18" x14ac:dyDescent="0.3">
      <c r="A217">
        <v>216</v>
      </c>
      <c r="B217" t="s">
        <v>369</v>
      </c>
      <c r="C217" t="s">
        <v>359</v>
      </c>
      <c r="D217" s="7">
        <v>42481</v>
      </c>
      <c r="E217" t="s">
        <v>255</v>
      </c>
      <c r="G217" t="str">
        <f t="shared" si="12"/>
        <v>Ref</v>
      </c>
      <c r="H217">
        <v>2.2000000000000002</v>
      </c>
      <c r="I217">
        <v>1.58</v>
      </c>
      <c r="J217">
        <f t="shared" si="13"/>
        <v>0.62000000000000011</v>
      </c>
      <c r="K217">
        <f t="shared" si="14"/>
        <v>3.7800000000000002</v>
      </c>
      <c r="L217">
        <f t="shared" si="15"/>
        <v>0.79</v>
      </c>
      <c r="M217" t="s">
        <v>360</v>
      </c>
      <c r="N217" t="s">
        <v>361</v>
      </c>
      <c r="O217">
        <v>8</v>
      </c>
      <c r="P217">
        <v>0.79</v>
      </c>
      <c r="Q217" s="46">
        <v>37</v>
      </c>
      <c r="R217">
        <v>2</v>
      </c>
    </row>
    <row r="218" spans="1:18" x14ac:dyDescent="0.3">
      <c r="A218">
        <v>217</v>
      </c>
      <c r="B218" t="s">
        <v>369</v>
      </c>
      <c r="C218" t="s">
        <v>359</v>
      </c>
      <c r="D218" s="7">
        <v>42481</v>
      </c>
      <c r="E218" t="s">
        <v>256</v>
      </c>
      <c r="G218" t="str">
        <f t="shared" si="12"/>
        <v>Ref</v>
      </c>
      <c r="H218">
        <v>7.7</v>
      </c>
      <c r="I218">
        <v>4.2</v>
      </c>
      <c r="J218">
        <f t="shared" si="13"/>
        <v>3.5</v>
      </c>
      <c r="K218">
        <f t="shared" si="14"/>
        <v>11.9</v>
      </c>
      <c r="L218">
        <f t="shared" si="15"/>
        <v>2.1</v>
      </c>
      <c r="M218" t="s">
        <v>360</v>
      </c>
      <c r="N218" t="s">
        <v>361</v>
      </c>
      <c r="O218">
        <v>14</v>
      </c>
      <c r="P218">
        <v>2.1</v>
      </c>
      <c r="Q218" s="46">
        <v>27</v>
      </c>
      <c r="R218">
        <v>2</v>
      </c>
    </row>
    <row r="219" spans="1:18" x14ac:dyDescent="0.3">
      <c r="A219">
        <v>218</v>
      </c>
      <c r="B219" t="s">
        <v>369</v>
      </c>
      <c r="C219" t="s">
        <v>359</v>
      </c>
      <c r="D219" s="7">
        <v>42481</v>
      </c>
      <c r="E219" t="s">
        <v>257</v>
      </c>
      <c r="G219" t="str">
        <f t="shared" si="12"/>
        <v>Ref</v>
      </c>
      <c r="H219">
        <v>5.8</v>
      </c>
      <c r="I219">
        <v>2.8</v>
      </c>
      <c r="J219">
        <f t="shared" si="13"/>
        <v>3</v>
      </c>
      <c r="K219">
        <f t="shared" si="14"/>
        <v>8.6</v>
      </c>
      <c r="L219">
        <f t="shared" si="15"/>
        <v>1.4</v>
      </c>
      <c r="M219" t="s">
        <v>360</v>
      </c>
      <c r="N219" t="s">
        <v>361</v>
      </c>
      <c r="O219">
        <v>14</v>
      </c>
      <c r="P219">
        <v>1.4</v>
      </c>
      <c r="Q219" s="46">
        <v>24</v>
      </c>
      <c r="R219">
        <v>2</v>
      </c>
    </row>
    <row r="220" spans="1:18" x14ac:dyDescent="0.3">
      <c r="A220">
        <v>219</v>
      </c>
      <c r="B220" t="s">
        <v>369</v>
      </c>
      <c r="C220" t="s">
        <v>359</v>
      </c>
      <c r="D220" s="7">
        <v>42481</v>
      </c>
      <c r="E220" t="s">
        <v>258</v>
      </c>
      <c r="G220" t="str">
        <f t="shared" si="12"/>
        <v>Ref</v>
      </c>
      <c r="H220">
        <v>0.77</v>
      </c>
      <c r="I220">
        <v>0.6</v>
      </c>
      <c r="J220">
        <f t="shared" si="13"/>
        <v>0.17000000000000004</v>
      </c>
      <c r="K220">
        <f t="shared" si="14"/>
        <v>1.37</v>
      </c>
      <c r="L220">
        <f t="shared" si="15"/>
        <v>0.3</v>
      </c>
      <c r="M220" t="s">
        <v>360</v>
      </c>
      <c r="N220" t="s">
        <v>361</v>
      </c>
      <c r="O220">
        <v>7</v>
      </c>
      <c r="P220">
        <v>0.3</v>
      </c>
      <c r="Q220" s="46">
        <v>39</v>
      </c>
      <c r="R220">
        <v>2</v>
      </c>
    </row>
    <row r="221" spans="1:18" x14ac:dyDescent="0.3">
      <c r="A221">
        <v>220</v>
      </c>
      <c r="B221" t="s">
        <v>369</v>
      </c>
      <c r="C221" t="s">
        <v>359</v>
      </c>
      <c r="D221" s="7">
        <v>42481</v>
      </c>
      <c r="E221" t="s">
        <v>259</v>
      </c>
      <c r="G221" t="str">
        <f t="shared" si="12"/>
        <v>Ref</v>
      </c>
      <c r="H221">
        <v>20</v>
      </c>
      <c r="I221">
        <v>10.8</v>
      </c>
      <c r="J221">
        <f t="shared" si="13"/>
        <v>9.1999999999999993</v>
      </c>
      <c r="K221">
        <f t="shared" si="14"/>
        <v>30.8</v>
      </c>
      <c r="L221">
        <f t="shared" si="15"/>
        <v>5.4</v>
      </c>
      <c r="M221" t="s">
        <v>360</v>
      </c>
      <c r="N221" t="s">
        <v>361</v>
      </c>
      <c r="O221">
        <v>21</v>
      </c>
      <c r="P221">
        <v>5.4</v>
      </c>
      <c r="Q221" s="46">
        <v>28</v>
      </c>
      <c r="R221">
        <v>2</v>
      </c>
    </row>
    <row r="222" spans="1:18" x14ac:dyDescent="0.3">
      <c r="A222">
        <v>221</v>
      </c>
      <c r="B222" t="s">
        <v>369</v>
      </c>
      <c r="C222" t="s">
        <v>359</v>
      </c>
      <c r="D222" s="7">
        <v>42481</v>
      </c>
      <c r="E222" t="s">
        <v>260</v>
      </c>
      <c r="G222" t="str">
        <f t="shared" si="12"/>
        <v>Ref</v>
      </c>
      <c r="H222">
        <v>44</v>
      </c>
      <c r="I222">
        <v>22</v>
      </c>
      <c r="J222">
        <f t="shared" si="13"/>
        <v>22</v>
      </c>
      <c r="K222">
        <f t="shared" si="14"/>
        <v>66</v>
      </c>
      <c r="L222">
        <f t="shared" si="15"/>
        <v>11</v>
      </c>
      <c r="M222" t="s">
        <v>360</v>
      </c>
      <c r="N222" t="s">
        <v>361</v>
      </c>
      <c r="O222">
        <v>18</v>
      </c>
      <c r="P222">
        <v>11</v>
      </c>
      <c r="Q222" s="46">
        <v>25</v>
      </c>
      <c r="R222">
        <v>2</v>
      </c>
    </row>
    <row r="223" spans="1:18" x14ac:dyDescent="0.3">
      <c r="A223">
        <v>222</v>
      </c>
      <c r="B223" t="s">
        <v>369</v>
      </c>
      <c r="C223" t="s">
        <v>359</v>
      </c>
      <c r="D223" s="7">
        <v>42481</v>
      </c>
      <c r="E223" t="s">
        <v>261</v>
      </c>
      <c r="G223" t="str">
        <f t="shared" si="12"/>
        <v>Ref</v>
      </c>
      <c r="H223">
        <v>17</v>
      </c>
      <c r="I223">
        <v>9.4</v>
      </c>
      <c r="J223">
        <f t="shared" si="13"/>
        <v>7.6</v>
      </c>
      <c r="K223">
        <f t="shared" si="14"/>
        <v>26.4</v>
      </c>
      <c r="L223">
        <f t="shared" si="15"/>
        <v>4.7</v>
      </c>
      <c r="M223" t="s">
        <v>360</v>
      </c>
      <c r="N223" t="s">
        <v>361</v>
      </c>
      <c r="O223">
        <v>12</v>
      </c>
      <c r="P223">
        <v>4.7</v>
      </c>
      <c r="Q223" s="46">
        <v>27</v>
      </c>
      <c r="R223">
        <v>2</v>
      </c>
    </row>
    <row r="224" spans="1:18" x14ac:dyDescent="0.3">
      <c r="A224">
        <v>223</v>
      </c>
      <c r="B224" t="s">
        <v>369</v>
      </c>
      <c r="C224" t="s">
        <v>359</v>
      </c>
      <c r="D224" s="7">
        <v>42481</v>
      </c>
      <c r="E224" t="s">
        <v>262</v>
      </c>
      <c r="G224" t="str">
        <f t="shared" si="12"/>
        <v>Ref</v>
      </c>
      <c r="H224">
        <v>1</v>
      </c>
      <c r="I224">
        <v>0.57999999999999996</v>
      </c>
      <c r="J224">
        <f t="shared" si="13"/>
        <v>0.42000000000000004</v>
      </c>
      <c r="K224">
        <f t="shared" si="14"/>
        <v>1.58</v>
      </c>
      <c r="L224">
        <f t="shared" si="15"/>
        <v>0.28999999999999998</v>
      </c>
      <c r="M224" t="s">
        <v>360</v>
      </c>
      <c r="N224" t="s">
        <v>361</v>
      </c>
      <c r="O224">
        <v>10</v>
      </c>
      <c r="P224">
        <v>0.28999999999999998</v>
      </c>
      <c r="Q224" s="46">
        <v>29</v>
      </c>
      <c r="R224">
        <v>2</v>
      </c>
    </row>
    <row r="225" spans="1:18" x14ac:dyDescent="0.3">
      <c r="A225">
        <v>224</v>
      </c>
      <c r="B225" t="s">
        <v>369</v>
      </c>
      <c r="C225" t="s">
        <v>359</v>
      </c>
      <c r="D225" s="7">
        <v>42481</v>
      </c>
      <c r="E225" t="s">
        <v>263</v>
      </c>
      <c r="G225" t="str">
        <f t="shared" si="12"/>
        <v>Ref</v>
      </c>
      <c r="H225">
        <v>0.4</v>
      </c>
      <c r="I225">
        <v>0.26</v>
      </c>
      <c r="J225">
        <f t="shared" si="13"/>
        <v>0.14000000000000001</v>
      </c>
      <c r="K225">
        <f t="shared" si="14"/>
        <v>0.66</v>
      </c>
      <c r="L225">
        <f t="shared" si="15"/>
        <v>0.13</v>
      </c>
      <c r="M225" t="s">
        <v>360</v>
      </c>
      <c r="N225" t="s">
        <v>361</v>
      </c>
      <c r="O225">
        <v>9</v>
      </c>
      <c r="P225">
        <v>0.13</v>
      </c>
      <c r="Q225" s="46">
        <v>32</v>
      </c>
      <c r="R225">
        <v>2</v>
      </c>
    </row>
    <row r="226" spans="1:18" x14ac:dyDescent="0.3">
      <c r="A226">
        <v>225</v>
      </c>
      <c r="B226" t="s">
        <v>369</v>
      </c>
      <c r="C226" t="s">
        <v>359</v>
      </c>
      <c r="D226" s="7">
        <v>42481</v>
      </c>
      <c r="E226" t="s">
        <v>67</v>
      </c>
      <c r="G226" t="str">
        <f t="shared" si="12"/>
        <v>Ref</v>
      </c>
      <c r="H226">
        <v>16</v>
      </c>
      <c r="I226">
        <v>12</v>
      </c>
      <c r="J226">
        <f t="shared" si="13"/>
        <v>4</v>
      </c>
      <c r="K226">
        <f t="shared" si="14"/>
        <v>28</v>
      </c>
      <c r="L226">
        <f t="shared" si="15"/>
        <v>6</v>
      </c>
      <c r="M226" t="s">
        <v>360</v>
      </c>
      <c r="N226" t="s">
        <v>361</v>
      </c>
      <c r="O226">
        <v>7</v>
      </c>
      <c r="P226">
        <v>6</v>
      </c>
      <c r="Q226" s="46">
        <v>37</v>
      </c>
      <c r="R226">
        <v>2</v>
      </c>
    </row>
    <row r="227" spans="1:18" x14ac:dyDescent="0.3">
      <c r="A227">
        <v>226</v>
      </c>
      <c r="B227" t="s">
        <v>369</v>
      </c>
      <c r="C227" t="s">
        <v>359</v>
      </c>
      <c r="D227" s="7">
        <v>42481</v>
      </c>
      <c r="E227" t="s">
        <v>68</v>
      </c>
      <c r="G227" t="str">
        <f t="shared" si="12"/>
        <v>Ref</v>
      </c>
      <c r="H227">
        <v>5.3</v>
      </c>
      <c r="I227">
        <v>3.6</v>
      </c>
      <c r="J227">
        <f t="shared" si="13"/>
        <v>1.6999999999999997</v>
      </c>
      <c r="K227">
        <f t="shared" si="14"/>
        <v>8.9</v>
      </c>
      <c r="L227">
        <f t="shared" si="15"/>
        <v>1.8</v>
      </c>
      <c r="M227" t="s">
        <v>360</v>
      </c>
      <c r="N227" t="s">
        <v>361</v>
      </c>
      <c r="O227">
        <v>6</v>
      </c>
      <c r="P227">
        <v>1.8</v>
      </c>
      <c r="Q227" s="46">
        <v>34</v>
      </c>
      <c r="R227">
        <v>2</v>
      </c>
    </row>
    <row r="228" spans="1:18" x14ac:dyDescent="0.3">
      <c r="A228">
        <v>227</v>
      </c>
      <c r="B228" t="s">
        <v>369</v>
      </c>
      <c r="C228" t="s">
        <v>359</v>
      </c>
      <c r="D228" s="7">
        <v>42481</v>
      </c>
      <c r="E228" t="s">
        <v>69</v>
      </c>
      <c r="G228" t="str">
        <f t="shared" si="12"/>
        <v>Ref</v>
      </c>
      <c r="H228">
        <v>210</v>
      </c>
      <c r="I228">
        <v>116</v>
      </c>
      <c r="J228">
        <f t="shared" si="13"/>
        <v>94</v>
      </c>
      <c r="K228">
        <f t="shared" si="14"/>
        <v>326</v>
      </c>
      <c r="L228">
        <f t="shared" si="15"/>
        <v>58</v>
      </c>
      <c r="M228" t="s">
        <v>360</v>
      </c>
      <c r="N228" t="s">
        <v>361</v>
      </c>
      <c r="O228">
        <v>13</v>
      </c>
      <c r="P228">
        <v>58</v>
      </c>
      <c r="Q228" s="46">
        <v>28</v>
      </c>
      <c r="R228">
        <v>2</v>
      </c>
    </row>
    <row r="229" spans="1:18" x14ac:dyDescent="0.3">
      <c r="A229">
        <v>228</v>
      </c>
      <c r="B229" t="s">
        <v>369</v>
      </c>
      <c r="C229" t="s">
        <v>359</v>
      </c>
      <c r="D229" s="7">
        <v>42481</v>
      </c>
      <c r="E229" t="s">
        <v>70</v>
      </c>
      <c r="G229" t="str">
        <f t="shared" si="12"/>
        <v>Ref</v>
      </c>
      <c r="H229">
        <v>100</v>
      </c>
      <c r="I229">
        <v>54</v>
      </c>
      <c r="J229">
        <f t="shared" si="13"/>
        <v>46</v>
      </c>
      <c r="K229">
        <f t="shared" si="14"/>
        <v>154</v>
      </c>
      <c r="L229">
        <f t="shared" si="15"/>
        <v>27</v>
      </c>
      <c r="M229" t="s">
        <v>360</v>
      </c>
      <c r="N229" t="s">
        <v>361</v>
      </c>
      <c r="O229">
        <v>11</v>
      </c>
      <c r="P229">
        <v>27</v>
      </c>
      <c r="Q229" s="46">
        <v>27</v>
      </c>
      <c r="R229">
        <v>2</v>
      </c>
    </row>
    <row r="230" spans="1:18" x14ac:dyDescent="0.3">
      <c r="A230">
        <v>229</v>
      </c>
      <c r="B230" t="s">
        <v>369</v>
      </c>
      <c r="C230" t="s">
        <v>359</v>
      </c>
      <c r="D230" s="7">
        <v>42481</v>
      </c>
      <c r="E230" t="s">
        <v>71</v>
      </c>
      <c r="G230" t="str">
        <f t="shared" si="12"/>
        <v>Ref</v>
      </c>
      <c r="H230">
        <v>1.9</v>
      </c>
      <c r="I230">
        <v>0.92</v>
      </c>
      <c r="J230">
        <f t="shared" si="13"/>
        <v>0.97999999999999987</v>
      </c>
      <c r="K230">
        <f t="shared" si="14"/>
        <v>2.82</v>
      </c>
      <c r="L230">
        <f t="shared" si="15"/>
        <v>0.46</v>
      </c>
      <c r="M230" t="s">
        <v>360</v>
      </c>
      <c r="N230" t="s">
        <v>361</v>
      </c>
      <c r="O230">
        <v>5</v>
      </c>
      <c r="P230">
        <v>0.46</v>
      </c>
      <c r="Q230" s="46">
        <v>25</v>
      </c>
      <c r="R230">
        <v>2</v>
      </c>
    </row>
    <row r="231" spans="1:18" x14ac:dyDescent="0.3">
      <c r="A231">
        <v>230</v>
      </c>
      <c r="B231" t="s">
        <v>369</v>
      </c>
      <c r="C231" t="s">
        <v>359</v>
      </c>
      <c r="D231" s="7">
        <v>42481</v>
      </c>
      <c r="E231" t="s">
        <v>72</v>
      </c>
      <c r="G231" t="str">
        <f t="shared" si="12"/>
        <v>Ref</v>
      </c>
      <c r="H231">
        <v>8.1999999999999993</v>
      </c>
      <c r="I231">
        <v>2</v>
      </c>
      <c r="J231">
        <f t="shared" si="13"/>
        <v>6.1999999999999993</v>
      </c>
      <c r="K231">
        <f t="shared" si="14"/>
        <v>10.199999999999999</v>
      </c>
      <c r="L231">
        <f t="shared" si="15"/>
        <v>1</v>
      </c>
      <c r="M231" t="s">
        <v>360</v>
      </c>
      <c r="N231" t="s">
        <v>361</v>
      </c>
      <c r="O231">
        <v>9</v>
      </c>
      <c r="P231">
        <v>1</v>
      </c>
      <c r="Q231" s="46">
        <v>13</v>
      </c>
      <c r="R231">
        <v>2</v>
      </c>
    </row>
    <row r="232" spans="1:18" x14ac:dyDescent="0.3">
      <c r="A232">
        <v>231</v>
      </c>
      <c r="B232" t="s">
        <v>369</v>
      </c>
      <c r="C232" t="s">
        <v>359</v>
      </c>
      <c r="D232" s="7">
        <v>42481</v>
      </c>
      <c r="E232" t="s">
        <v>73</v>
      </c>
      <c r="G232" t="str">
        <f t="shared" si="12"/>
        <v>Ref</v>
      </c>
      <c r="H232">
        <v>15</v>
      </c>
      <c r="I232">
        <v>7.4</v>
      </c>
      <c r="J232">
        <f t="shared" si="13"/>
        <v>7.6</v>
      </c>
      <c r="K232">
        <f t="shared" si="14"/>
        <v>22.4</v>
      </c>
      <c r="L232">
        <f t="shared" si="15"/>
        <v>3.7</v>
      </c>
      <c r="M232" t="s">
        <v>360</v>
      </c>
      <c r="N232" t="s">
        <v>361</v>
      </c>
      <c r="O232">
        <v>7</v>
      </c>
      <c r="P232">
        <v>3.7</v>
      </c>
      <c r="Q232" s="46">
        <v>25</v>
      </c>
      <c r="R232">
        <v>2</v>
      </c>
    </row>
    <row r="233" spans="1:18" x14ac:dyDescent="0.3">
      <c r="A233">
        <v>232</v>
      </c>
      <c r="B233" t="s">
        <v>369</v>
      </c>
      <c r="C233" t="s">
        <v>359</v>
      </c>
      <c r="D233" s="7">
        <v>42481</v>
      </c>
      <c r="E233" t="s">
        <v>74</v>
      </c>
      <c r="G233" t="str">
        <f t="shared" si="12"/>
        <v>Ref</v>
      </c>
      <c r="H233">
        <v>450</v>
      </c>
      <c r="I233">
        <v>220</v>
      </c>
      <c r="J233">
        <f t="shared" si="13"/>
        <v>230</v>
      </c>
      <c r="K233">
        <f t="shared" si="14"/>
        <v>670</v>
      </c>
      <c r="L233">
        <f t="shared" si="15"/>
        <v>110</v>
      </c>
      <c r="M233" t="s">
        <v>360</v>
      </c>
      <c r="N233" t="s">
        <v>361</v>
      </c>
      <c r="O233">
        <v>14</v>
      </c>
      <c r="P233">
        <v>110</v>
      </c>
      <c r="Q233" s="46">
        <v>25</v>
      </c>
      <c r="R233">
        <v>2</v>
      </c>
    </row>
    <row r="234" spans="1:18" x14ac:dyDescent="0.3">
      <c r="A234">
        <v>233</v>
      </c>
      <c r="B234" t="s">
        <v>369</v>
      </c>
      <c r="C234" t="s">
        <v>359</v>
      </c>
      <c r="D234" s="7">
        <v>42481</v>
      </c>
      <c r="E234" t="s">
        <v>75</v>
      </c>
      <c r="G234" t="str">
        <f t="shared" si="12"/>
        <v>Ref</v>
      </c>
      <c r="H234">
        <v>1700</v>
      </c>
      <c r="I234">
        <v>860</v>
      </c>
      <c r="J234">
        <f t="shared" si="13"/>
        <v>840</v>
      </c>
      <c r="K234">
        <f t="shared" si="14"/>
        <v>2560</v>
      </c>
      <c r="L234">
        <f t="shared" si="15"/>
        <v>430</v>
      </c>
      <c r="M234" t="s">
        <v>360</v>
      </c>
      <c r="N234" t="s">
        <v>361</v>
      </c>
      <c r="O234">
        <v>14</v>
      </c>
      <c r="P234">
        <v>430</v>
      </c>
      <c r="Q234" s="46">
        <v>26</v>
      </c>
      <c r="R234">
        <v>2</v>
      </c>
    </row>
    <row r="235" spans="1:18" x14ac:dyDescent="0.3">
      <c r="A235">
        <v>234</v>
      </c>
      <c r="B235" t="s">
        <v>369</v>
      </c>
      <c r="C235" t="s">
        <v>359</v>
      </c>
      <c r="D235" s="7">
        <v>42481</v>
      </c>
      <c r="E235" t="s">
        <v>76</v>
      </c>
      <c r="G235" t="str">
        <f t="shared" si="12"/>
        <v>Ref</v>
      </c>
      <c r="H235">
        <v>84</v>
      </c>
      <c r="I235">
        <v>48</v>
      </c>
      <c r="J235">
        <f t="shared" si="13"/>
        <v>36</v>
      </c>
      <c r="K235">
        <f t="shared" si="14"/>
        <v>132</v>
      </c>
      <c r="L235">
        <f t="shared" si="15"/>
        <v>24</v>
      </c>
      <c r="M235" t="s">
        <v>360</v>
      </c>
      <c r="N235" t="s">
        <v>361</v>
      </c>
      <c r="O235">
        <v>13</v>
      </c>
      <c r="P235">
        <v>24</v>
      </c>
      <c r="Q235" s="46">
        <v>28</v>
      </c>
      <c r="R235">
        <v>2</v>
      </c>
    </row>
    <row r="236" spans="1:18" x14ac:dyDescent="0.3">
      <c r="A236">
        <v>235</v>
      </c>
      <c r="B236" t="s">
        <v>369</v>
      </c>
      <c r="C236" t="s">
        <v>359</v>
      </c>
      <c r="D236" s="7">
        <v>42481</v>
      </c>
      <c r="E236" t="s">
        <v>77</v>
      </c>
      <c r="G236" t="str">
        <f t="shared" si="12"/>
        <v>Ref</v>
      </c>
      <c r="H236">
        <v>35</v>
      </c>
      <c r="I236">
        <v>24</v>
      </c>
      <c r="J236">
        <f t="shared" si="13"/>
        <v>11</v>
      </c>
      <c r="K236">
        <f t="shared" si="14"/>
        <v>59</v>
      </c>
      <c r="L236">
        <f t="shared" si="15"/>
        <v>12</v>
      </c>
      <c r="M236" t="s">
        <v>360</v>
      </c>
      <c r="N236" t="s">
        <v>361</v>
      </c>
      <c r="O236">
        <v>13</v>
      </c>
      <c r="P236">
        <v>12</v>
      </c>
      <c r="Q236" s="46">
        <v>35</v>
      </c>
      <c r="R236">
        <v>2</v>
      </c>
    </row>
    <row r="237" spans="1:18" x14ac:dyDescent="0.3">
      <c r="A237">
        <v>236</v>
      </c>
      <c r="B237" t="s">
        <v>369</v>
      </c>
      <c r="C237" t="s">
        <v>359</v>
      </c>
      <c r="D237" s="7">
        <v>42481</v>
      </c>
      <c r="E237" t="s">
        <v>78</v>
      </c>
      <c r="G237" t="str">
        <f t="shared" si="12"/>
        <v>Ref</v>
      </c>
      <c r="H237">
        <v>350</v>
      </c>
      <c r="I237">
        <v>116</v>
      </c>
      <c r="J237">
        <f t="shared" si="13"/>
        <v>234</v>
      </c>
      <c r="K237">
        <f t="shared" si="14"/>
        <v>466</v>
      </c>
      <c r="L237">
        <f t="shared" si="15"/>
        <v>58</v>
      </c>
      <c r="M237" t="s">
        <v>360</v>
      </c>
      <c r="N237" t="s">
        <v>361</v>
      </c>
      <c r="O237">
        <v>14</v>
      </c>
      <c r="P237">
        <v>58</v>
      </c>
      <c r="Q237" s="46">
        <v>17</v>
      </c>
      <c r="R237">
        <v>2</v>
      </c>
    </row>
    <row r="238" spans="1:18" x14ac:dyDescent="0.3">
      <c r="A238">
        <v>237</v>
      </c>
      <c r="B238" t="s">
        <v>369</v>
      </c>
      <c r="C238" t="s">
        <v>359</v>
      </c>
      <c r="D238" s="7">
        <v>42481</v>
      </c>
      <c r="E238" t="s">
        <v>79</v>
      </c>
      <c r="G238" t="str">
        <f t="shared" si="12"/>
        <v>Ref</v>
      </c>
      <c r="H238">
        <v>38</v>
      </c>
      <c r="I238">
        <v>17.2</v>
      </c>
      <c r="J238">
        <f t="shared" si="13"/>
        <v>20.8</v>
      </c>
      <c r="K238">
        <f t="shared" si="14"/>
        <v>55.2</v>
      </c>
      <c r="L238">
        <f t="shared" si="15"/>
        <v>8.6</v>
      </c>
      <c r="M238" t="s">
        <v>360</v>
      </c>
      <c r="N238" t="s">
        <v>361</v>
      </c>
      <c r="O238">
        <v>12</v>
      </c>
      <c r="P238">
        <v>8.6</v>
      </c>
      <c r="Q238" s="46">
        <v>23</v>
      </c>
      <c r="R238">
        <v>2</v>
      </c>
    </row>
    <row r="239" spans="1:18" x14ac:dyDescent="0.3">
      <c r="A239">
        <v>238</v>
      </c>
      <c r="B239" t="s">
        <v>369</v>
      </c>
      <c r="C239" t="s">
        <v>359</v>
      </c>
      <c r="D239" s="7">
        <v>42481</v>
      </c>
      <c r="E239" t="s">
        <v>80</v>
      </c>
      <c r="G239" t="str">
        <f t="shared" si="12"/>
        <v>Ref</v>
      </c>
      <c r="H239">
        <v>4.0999999999999996</v>
      </c>
      <c r="I239">
        <v>3.2</v>
      </c>
      <c r="J239">
        <f t="shared" si="13"/>
        <v>0.89999999999999947</v>
      </c>
      <c r="K239">
        <f t="shared" si="14"/>
        <v>7.3</v>
      </c>
      <c r="L239">
        <f t="shared" si="15"/>
        <v>1.6</v>
      </c>
      <c r="M239" t="s">
        <v>360</v>
      </c>
      <c r="N239" t="s">
        <v>361</v>
      </c>
      <c r="O239">
        <v>6</v>
      </c>
      <c r="P239">
        <v>1.6</v>
      </c>
      <c r="Q239" s="46">
        <v>39</v>
      </c>
      <c r="R239">
        <v>2</v>
      </c>
    </row>
    <row r="240" spans="1:18" x14ac:dyDescent="0.3">
      <c r="A240">
        <v>239</v>
      </c>
      <c r="B240" t="s">
        <v>369</v>
      </c>
      <c r="C240" t="s">
        <v>359</v>
      </c>
      <c r="D240" s="7">
        <v>42481</v>
      </c>
      <c r="E240" t="s">
        <v>81</v>
      </c>
      <c r="G240" t="str">
        <f t="shared" si="12"/>
        <v>Ref</v>
      </c>
      <c r="H240">
        <v>37</v>
      </c>
      <c r="I240">
        <v>19</v>
      </c>
      <c r="J240">
        <f t="shared" si="13"/>
        <v>18</v>
      </c>
      <c r="K240">
        <f t="shared" si="14"/>
        <v>56</v>
      </c>
      <c r="L240">
        <f t="shared" si="15"/>
        <v>9.5</v>
      </c>
      <c r="M240" t="s">
        <v>360</v>
      </c>
      <c r="N240" t="s">
        <v>361</v>
      </c>
      <c r="O240">
        <v>11</v>
      </c>
      <c r="P240">
        <v>9.5</v>
      </c>
      <c r="Q240" s="46">
        <v>26</v>
      </c>
      <c r="R240">
        <v>2</v>
      </c>
    </row>
    <row r="241" spans="1:18" x14ac:dyDescent="0.3">
      <c r="A241">
        <v>240</v>
      </c>
      <c r="B241" t="s">
        <v>369</v>
      </c>
      <c r="C241" t="s">
        <v>359</v>
      </c>
      <c r="D241" s="7">
        <v>42481</v>
      </c>
      <c r="E241" t="s">
        <v>82</v>
      </c>
      <c r="G241" t="str">
        <f t="shared" si="12"/>
        <v>Ref</v>
      </c>
      <c r="H241">
        <v>770</v>
      </c>
      <c r="I241">
        <v>220</v>
      </c>
      <c r="J241">
        <f t="shared" si="13"/>
        <v>550</v>
      </c>
      <c r="K241">
        <f t="shared" si="14"/>
        <v>990</v>
      </c>
      <c r="L241">
        <f t="shared" si="15"/>
        <v>110</v>
      </c>
      <c r="M241" t="s">
        <v>360</v>
      </c>
      <c r="N241" t="s">
        <v>361</v>
      </c>
      <c r="O241">
        <v>8</v>
      </c>
      <c r="P241">
        <v>110</v>
      </c>
      <c r="Q241" s="46">
        <v>14</v>
      </c>
      <c r="R241">
        <v>2</v>
      </c>
    </row>
    <row r="242" spans="1:18" x14ac:dyDescent="0.3">
      <c r="A242">
        <v>241</v>
      </c>
      <c r="B242" t="s">
        <v>369</v>
      </c>
      <c r="C242" t="s">
        <v>359</v>
      </c>
      <c r="D242" s="7">
        <v>42481</v>
      </c>
      <c r="E242" t="s">
        <v>53</v>
      </c>
      <c r="G242" t="str">
        <f t="shared" si="12"/>
        <v>Ref</v>
      </c>
      <c r="H242">
        <v>0.3</v>
      </c>
      <c r="I242">
        <v>0.22</v>
      </c>
      <c r="J242">
        <f t="shared" si="13"/>
        <v>7.9999999999999988E-2</v>
      </c>
      <c r="K242">
        <f t="shared" si="14"/>
        <v>0.52</v>
      </c>
      <c r="L242">
        <f t="shared" si="15"/>
        <v>0.11</v>
      </c>
      <c r="M242" t="s">
        <v>360</v>
      </c>
      <c r="N242" t="s">
        <v>361</v>
      </c>
      <c r="O242">
        <v>7</v>
      </c>
      <c r="P242">
        <v>0.11</v>
      </c>
      <c r="Q242" s="46">
        <v>38</v>
      </c>
      <c r="R242">
        <v>2</v>
      </c>
    </row>
    <row r="243" spans="1:18" x14ac:dyDescent="0.3">
      <c r="A243">
        <v>242</v>
      </c>
      <c r="B243" t="s">
        <v>369</v>
      </c>
      <c r="C243" t="s">
        <v>359</v>
      </c>
      <c r="D243" s="7">
        <v>42481</v>
      </c>
      <c r="E243" t="s">
        <v>54</v>
      </c>
      <c r="G243" t="str">
        <f t="shared" si="12"/>
        <v>Ref</v>
      </c>
      <c r="H243">
        <v>0.12</v>
      </c>
      <c r="I243">
        <v>6.8000000000000005E-2</v>
      </c>
      <c r="J243">
        <f t="shared" si="13"/>
        <v>5.1999999999999991E-2</v>
      </c>
      <c r="K243">
        <f t="shared" si="14"/>
        <v>0.188</v>
      </c>
      <c r="L243">
        <f t="shared" si="15"/>
        <v>3.4000000000000002E-2</v>
      </c>
      <c r="M243" t="s">
        <v>360</v>
      </c>
      <c r="N243" t="s">
        <v>361</v>
      </c>
      <c r="O243">
        <v>9</v>
      </c>
      <c r="P243">
        <v>3.4000000000000002E-2</v>
      </c>
      <c r="Q243" s="46">
        <v>28</v>
      </c>
      <c r="R243">
        <v>2</v>
      </c>
    </row>
    <row r="244" spans="1:18" x14ac:dyDescent="0.3">
      <c r="A244">
        <v>243</v>
      </c>
      <c r="B244" t="s">
        <v>369</v>
      </c>
      <c r="C244" t="s">
        <v>359</v>
      </c>
      <c r="D244" s="7">
        <v>42481</v>
      </c>
      <c r="E244" t="s">
        <v>55</v>
      </c>
      <c r="G244" t="str">
        <f t="shared" si="12"/>
        <v>Ref</v>
      </c>
      <c r="H244">
        <v>0.35</v>
      </c>
      <c r="I244">
        <v>0.16600000000000001</v>
      </c>
      <c r="J244">
        <f t="shared" si="13"/>
        <v>0.18399999999999997</v>
      </c>
      <c r="K244">
        <f t="shared" si="14"/>
        <v>0.51600000000000001</v>
      </c>
      <c r="L244">
        <f t="shared" si="15"/>
        <v>8.3000000000000004E-2</v>
      </c>
      <c r="M244" t="s">
        <v>360</v>
      </c>
      <c r="N244" t="s">
        <v>361</v>
      </c>
      <c r="O244">
        <v>9</v>
      </c>
      <c r="P244">
        <v>8.3000000000000004E-2</v>
      </c>
      <c r="Q244" s="46">
        <v>24</v>
      </c>
      <c r="R244">
        <v>2</v>
      </c>
    </row>
    <row r="245" spans="1:18" x14ac:dyDescent="0.3">
      <c r="A245">
        <v>244</v>
      </c>
      <c r="B245" t="s">
        <v>369</v>
      </c>
      <c r="C245" t="s">
        <v>359</v>
      </c>
      <c r="D245" s="7">
        <v>42481</v>
      </c>
      <c r="E245" t="s">
        <v>56</v>
      </c>
      <c r="G245" t="str">
        <f t="shared" si="12"/>
        <v>Ref</v>
      </c>
      <c r="H245">
        <v>1.1000000000000001</v>
      </c>
      <c r="I245">
        <v>0.36</v>
      </c>
      <c r="J245">
        <f t="shared" si="13"/>
        <v>0.7400000000000001</v>
      </c>
      <c r="K245">
        <f t="shared" si="14"/>
        <v>1.46</v>
      </c>
      <c r="L245">
        <f t="shared" si="15"/>
        <v>0.18</v>
      </c>
      <c r="M245" t="s">
        <v>360</v>
      </c>
      <c r="N245" t="s">
        <v>361</v>
      </c>
      <c r="O245">
        <v>8</v>
      </c>
      <c r="P245">
        <v>0.18</v>
      </c>
      <c r="Q245" s="46">
        <v>17</v>
      </c>
      <c r="R245">
        <v>2</v>
      </c>
    </row>
    <row r="246" spans="1:18" x14ac:dyDescent="0.3">
      <c r="A246">
        <v>245</v>
      </c>
      <c r="B246" t="s">
        <v>369</v>
      </c>
      <c r="C246" t="s">
        <v>359</v>
      </c>
      <c r="D246" s="7">
        <v>42481</v>
      </c>
      <c r="E246" t="s">
        <v>57</v>
      </c>
      <c r="G246" t="str">
        <f t="shared" si="12"/>
        <v>Ref</v>
      </c>
      <c r="H246">
        <v>0.43</v>
      </c>
      <c r="I246">
        <v>0.13800000000000001</v>
      </c>
      <c r="J246">
        <f t="shared" si="13"/>
        <v>0.29199999999999998</v>
      </c>
      <c r="K246">
        <f t="shared" si="14"/>
        <v>0.56800000000000006</v>
      </c>
      <c r="L246">
        <f t="shared" si="15"/>
        <v>6.9000000000000006E-2</v>
      </c>
      <c r="M246" t="s">
        <v>360</v>
      </c>
      <c r="N246" t="s">
        <v>361</v>
      </c>
      <c r="O246">
        <v>7</v>
      </c>
      <c r="P246">
        <v>6.9000000000000006E-2</v>
      </c>
      <c r="Q246" s="46">
        <v>16</v>
      </c>
      <c r="R246">
        <v>2</v>
      </c>
    </row>
    <row r="247" spans="1:18" x14ac:dyDescent="0.3">
      <c r="A247">
        <v>246</v>
      </c>
      <c r="B247" t="s">
        <v>369</v>
      </c>
      <c r="C247" t="s">
        <v>359</v>
      </c>
      <c r="D247" s="7">
        <v>42481</v>
      </c>
      <c r="E247" t="s">
        <v>58</v>
      </c>
      <c r="G247" t="str">
        <f t="shared" si="12"/>
        <v>Ref</v>
      </c>
      <c r="H247">
        <v>2.5000000000000001E-2</v>
      </c>
      <c r="I247">
        <v>3.5999999999999999E-3</v>
      </c>
      <c r="J247">
        <f t="shared" si="13"/>
        <v>2.1400000000000002E-2</v>
      </c>
      <c r="K247">
        <f t="shared" si="14"/>
        <v>2.86E-2</v>
      </c>
      <c r="L247">
        <f t="shared" si="15"/>
        <v>1.8E-3</v>
      </c>
      <c r="M247" t="s">
        <v>360</v>
      </c>
      <c r="N247" t="s">
        <v>361</v>
      </c>
      <c r="O247">
        <v>6</v>
      </c>
      <c r="P247">
        <v>1.8E-3</v>
      </c>
      <c r="Q247" s="46">
        <v>7</v>
      </c>
      <c r="R247">
        <v>2</v>
      </c>
    </row>
    <row r="248" spans="1:18" x14ac:dyDescent="0.3">
      <c r="A248">
        <v>247</v>
      </c>
      <c r="B248" t="s">
        <v>369</v>
      </c>
      <c r="C248" t="s">
        <v>359</v>
      </c>
      <c r="D248" s="7">
        <v>42481</v>
      </c>
      <c r="E248" t="s">
        <v>59</v>
      </c>
      <c r="G248" t="str">
        <f t="shared" si="12"/>
        <v>Ref</v>
      </c>
      <c r="H248">
        <v>0.15</v>
      </c>
      <c r="I248" s="1">
        <v>4.8000000000000001E-2</v>
      </c>
      <c r="J248">
        <f t="shared" si="13"/>
        <v>0.10199999999999999</v>
      </c>
      <c r="K248">
        <f t="shared" si="14"/>
        <v>0.19800000000000001</v>
      </c>
      <c r="L248">
        <f t="shared" si="15"/>
        <v>2.4E-2</v>
      </c>
      <c r="M248" t="s">
        <v>360</v>
      </c>
      <c r="N248" t="s">
        <v>361</v>
      </c>
      <c r="O248">
        <v>6</v>
      </c>
      <c r="P248">
        <v>2.4E-2</v>
      </c>
      <c r="Q248" s="46">
        <v>16</v>
      </c>
      <c r="R248">
        <v>2</v>
      </c>
    </row>
    <row r="249" spans="1:18" x14ac:dyDescent="0.3">
      <c r="A249">
        <v>248</v>
      </c>
      <c r="B249" t="s">
        <v>369</v>
      </c>
      <c r="C249" t="s">
        <v>359</v>
      </c>
      <c r="D249" s="7">
        <v>42481</v>
      </c>
      <c r="E249" t="s">
        <v>60</v>
      </c>
      <c r="G249" t="str">
        <f t="shared" si="12"/>
        <v>Ref</v>
      </c>
      <c r="H249">
        <v>0.24</v>
      </c>
      <c r="I249">
        <v>0.13800000000000001</v>
      </c>
      <c r="J249">
        <f t="shared" si="13"/>
        <v>0.10199999999999998</v>
      </c>
      <c r="K249">
        <f t="shared" si="14"/>
        <v>0.378</v>
      </c>
      <c r="L249">
        <f t="shared" si="15"/>
        <v>6.9000000000000006E-2</v>
      </c>
      <c r="M249" t="s">
        <v>360</v>
      </c>
      <c r="N249" t="s">
        <v>361</v>
      </c>
      <c r="O249">
        <v>6</v>
      </c>
      <c r="P249">
        <v>6.9000000000000006E-2</v>
      </c>
      <c r="Q249" s="46">
        <v>29</v>
      </c>
      <c r="R249">
        <v>2</v>
      </c>
    </row>
    <row r="250" spans="1:18" x14ac:dyDescent="0.3">
      <c r="A250">
        <v>249</v>
      </c>
      <c r="B250" t="s">
        <v>369</v>
      </c>
      <c r="C250" t="s">
        <v>359</v>
      </c>
      <c r="D250" s="7">
        <v>42481</v>
      </c>
      <c r="E250" t="s">
        <v>61</v>
      </c>
      <c r="G250" t="str">
        <f t="shared" si="12"/>
        <v>Ref</v>
      </c>
      <c r="H250">
        <v>1.4E-2</v>
      </c>
      <c r="I250">
        <v>7.1999999999999998E-3</v>
      </c>
      <c r="J250">
        <f t="shared" si="13"/>
        <v>6.8000000000000005E-3</v>
      </c>
      <c r="K250">
        <f t="shared" si="14"/>
        <v>2.12E-2</v>
      </c>
      <c r="L250">
        <f t="shared" si="15"/>
        <v>3.5999999999999999E-3</v>
      </c>
      <c r="M250" t="s">
        <v>360</v>
      </c>
      <c r="N250" t="s">
        <v>361</v>
      </c>
      <c r="O250">
        <v>8</v>
      </c>
      <c r="P250">
        <v>3.5999999999999999E-3</v>
      </c>
      <c r="Q250" s="46">
        <v>26</v>
      </c>
      <c r="R250">
        <v>2</v>
      </c>
    </row>
    <row r="251" spans="1:18" x14ac:dyDescent="0.3">
      <c r="A251">
        <v>250</v>
      </c>
      <c r="B251" t="s">
        <v>369</v>
      </c>
      <c r="C251" t="s">
        <v>359</v>
      </c>
      <c r="D251" s="7">
        <v>42481</v>
      </c>
      <c r="E251" t="s">
        <v>62</v>
      </c>
      <c r="G251" t="str">
        <f t="shared" si="12"/>
        <v>Ref</v>
      </c>
      <c r="H251">
        <v>8.4000000000000005E-2</v>
      </c>
      <c r="I251">
        <v>0.01</v>
      </c>
      <c r="J251">
        <f t="shared" si="13"/>
        <v>7.400000000000001E-2</v>
      </c>
      <c r="K251">
        <f t="shared" si="14"/>
        <v>9.4E-2</v>
      </c>
      <c r="L251">
        <f t="shared" si="15"/>
        <v>5.0000000000000001E-3</v>
      </c>
      <c r="M251" t="s">
        <v>360</v>
      </c>
      <c r="N251" t="s">
        <v>361</v>
      </c>
      <c r="O251">
        <v>9</v>
      </c>
      <c r="P251">
        <v>5.0000000000000001E-3</v>
      </c>
      <c r="Q251" s="46">
        <v>6</v>
      </c>
      <c r="R251">
        <v>2</v>
      </c>
    </row>
    <row r="252" spans="1:18" x14ac:dyDescent="0.3">
      <c r="A252">
        <v>251</v>
      </c>
      <c r="B252" t="s">
        <v>369</v>
      </c>
      <c r="C252" t="s">
        <v>359</v>
      </c>
      <c r="D252" s="7">
        <v>42481</v>
      </c>
      <c r="E252" t="s">
        <v>63</v>
      </c>
      <c r="G252" t="str">
        <f t="shared" si="12"/>
        <v>Ref</v>
      </c>
      <c r="H252">
        <v>2.5999999999999999E-2</v>
      </c>
      <c r="I252">
        <v>1.12E-2</v>
      </c>
      <c r="J252">
        <f t="shared" si="13"/>
        <v>1.4799999999999999E-2</v>
      </c>
      <c r="K252">
        <f t="shared" si="14"/>
        <v>3.7199999999999997E-2</v>
      </c>
      <c r="L252">
        <f t="shared" si="15"/>
        <v>5.5999999999999999E-3</v>
      </c>
      <c r="M252" t="s">
        <v>360</v>
      </c>
      <c r="N252" t="s">
        <v>361</v>
      </c>
      <c r="O252">
        <v>9</v>
      </c>
      <c r="P252">
        <v>5.5999999999999999E-3</v>
      </c>
      <c r="Q252" s="46">
        <v>22</v>
      </c>
      <c r="R252">
        <v>2</v>
      </c>
    </row>
    <row r="253" spans="1:18" x14ac:dyDescent="0.3">
      <c r="A253">
        <v>252</v>
      </c>
      <c r="B253" t="s">
        <v>369</v>
      </c>
      <c r="C253" t="s">
        <v>359</v>
      </c>
      <c r="D253" s="7">
        <v>42481</v>
      </c>
      <c r="E253" t="s">
        <v>64</v>
      </c>
      <c r="G253" t="str">
        <f t="shared" si="12"/>
        <v>Ref</v>
      </c>
      <c r="H253">
        <v>0.04</v>
      </c>
      <c r="I253">
        <v>1.2800000000000001E-2</v>
      </c>
      <c r="J253">
        <f t="shared" si="13"/>
        <v>2.7200000000000002E-2</v>
      </c>
      <c r="K253">
        <f t="shared" si="14"/>
        <v>5.28E-2</v>
      </c>
      <c r="L253">
        <f t="shared" si="15"/>
        <v>6.4000000000000003E-3</v>
      </c>
      <c r="M253" t="s">
        <v>360</v>
      </c>
      <c r="N253" t="s">
        <v>361</v>
      </c>
      <c r="O253">
        <v>8</v>
      </c>
      <c r="P253">
        <v>6.4000000000000003E-3</v>
      </c>
      <c r="Q253" s="46">
        <v>16</v>
      </c>
      <c r="R253">
        <v>2</v>
      </c>
    </row>
    <row r="254" spans="1:18" x14ac:dyDescent="0.3">
      <c r="A254">
        <v>253</v>
      </c>
      <c r="B254" t="s">
        <v>369</v>
      </c>
      <c r="C254" t="s">
        <v>359</v>
      </c>
      <c r="D254" s="7">
        <v>42481</v>
      </c>
      <c r="E254" t="s">
        <v>65</v>
      </c>
      <c r="G254" t="str">
        <f t="shared" si="12"/>
        <v>Ref</v>
      </c>
      <c r="H254">
        <v>2.7000000000000001E-3</v>
      </c>
      <c r="I254">
        <v>1.3799999999999999E-3</v>
      </c>
      <c r="J254">
        <f t="shared" si="13"/>
        <v>1.3200000000000002E-3</v>
      </c>
      <c r="K254">
        <f t="shared" si="14"/>
        <v>4.0800000000000003E-3</v>
      </c>
      <c r="L254">
        <f t="shared" si="15"/>
        <v>6.8999999999999997E-4</v>
      </c>
      <c r="M254" t="s">
        <v>360</v>
      </c>
      <c r="N254" t="s">
        <v>361</v>
      </c>
      <c r="O254">
        <v>5</v>
      </c>
      <c r="P254">
        <v>6.8999999999999997E-4</v>
      </c>
      <c r="Q254" s="46">
        <v>26</v>
      </c>
      <c r="R254">
        <v>2</v>
      </c>
    </row>
    <row r="255" spans="1:18" x14ac:dyDescent="0.3">
      <c r="A255">
        <v>254</v>
      </c>
      <c r="B255" t="s">
        <v>369</v>
      </c>
      <c r="C255" t="s">
        <v>359</v>
      </c>
      <c r="D255" s="7">
        <v>42481</v>
      </c>
      <c r="E255" t="s">
        <v>66</v>
      </c>
      <c r="G255" t="str">
        <f t="shared" si="12"/>
        <v>Ref</v>
      </c>
      <c r="H255">
        <v>0.11</v>
      </c>
      <c r="I255">
        <v>4.8000000000000001E-2</v>
      </c>
      <c r="J255">
        <f t="shared" si="13"/>
        <v>6.2E-2</v>
      </c>
      <c r="K255">
        <f t="shared" si="14"/>
        <v>0.158</v>
      </c>
      <c r="L255">
        <f t="shared" si="15"/>
        <v>2.4E-2</v>
      </c>
      <c r="M255" t="s">
        <v>360</v>
      </c>
      <c r="N255" t="s">
        <v>361</v>
      </c>
      <c r="O255">
        <v>8</v>
      </c>
      <c r="P255">
        <v>2.4E-2</v>
      </c>
      <c r="Q255" s="46">
        <v>22</v>
      </c>
      <c r="R255">
        <v>2</v>
      </c>
    </row>
    <row r="256" spans="1:18" x14ac:dyDescent="0.3">
      <c r="A256">
        <v>255</v>
      </c>
      <c r="B256" t="s">
        <v>369</v>
      </c>
      <c r="C256" t="s">
        <v>359</v>
      </c>
      <c r="D256" s="7">
        <v>42481</v>
      </c>
      <c r="E256" t="s">
        <v>404</v>
      </c>
      <c r="G256" t="str">
        <f t="shared" si="12"/>
        <v>Inf</v>
      </c>
      <c r="H256">
        <v>8.7999999999999995E-2</v>
      </c>
      <c r="I256">
        <v>3.5999999999999997E-2</v>
      </c>
      <c r="J256">
        <f t="shared" si="13"/>
        <v>5.1999999999999998E-2</v>
      </c>
      <c r="K256">
        <f t="shared" si="14"/>
        <v>0.124</v>
      </c>
      <c r="L256">
        <f t="shared" si="15"/>
        <v>1.7999999999999999E-2</v>
      </c>
      <c r="M256" t="s">
        <v>360</v>
      </c>
      <c r="N256" t="s">
        <v>361</v>
      </c>
      <c r="O256">
        <v>3</v>
      </c>
      <c r="P256">
        <v>1.7999999999999999E-2</v>
      </c>
      <c r="Q256" s="46">
        <v>21</v>
      </c>
      <c r="R256">
        <v>2</v>
      </c>
    </row>
    <row r="257" spans="1:18" x14ac:dyDescent="0.3">
      <c r="A257">
        <v>256</v>
      </c>
      <c r="B257" t="s">
        <v>369</v>
      </c>
      <c r="C257" t="s">
        <v>359</v>
      </c>
      <c r="D257" s="7">
        <v>42481</v>
      </c>
      <c r="E257" t="s">
        <v>405</v>
      </c>
      <c r="G257" t="str">
        <f t="shared" si="12"/>
        <v>Inf</v>
      </c>
      <c r="H257">
        <v>5.5999999999999999E-3</v>
      </c>
      <c r="I257">
        <v>2.5999999999999998E-4</v>
      </c>
      <c r="J257">
        <f t="shared" si="13"/>
        <v>5.3400000000000001E-3</v>
      </c>
      <c r="K257">
        <f t="shared" si="14"/>
        <v>5.8599999999999998E-3</v>
      </c>
      <c r="L257">
        <f t="shared" si="15"/>
        <v>1.2999999999999999E-4</v>
      </c>
      <c r="M257" t="s">
        <v>360</v>
      </c>
      <c r="N257" t="s">
        <v>361</v>
      </c>
      <c r="O257">
        <v>3</v>
      </c>
      <c r="P257">
        <v>1.2999999999999999E-4</v>
      </c>
      <c r="Q257" s="46">
        <v>2</v>
      </c>
      <c r="R257">
        <v>2</v>
      </c>
    </row>
    <row r="258" spans="1:18" x14ac:dyDescent="0.3">
      <c r="A258">
        <v>257</v>
      </c>
      <c r="B258" t="s">
        <v>369</v>
      </c>
      <c r="C258" t="s">
        <v>359</v>
      </c>
      <c r="D258" s="7">
        <v>42481</v>
      </c>
      <c r="E258" t="s">
        <v>306</v>
      </c>
      <c r="G258" t="str">
        <f t="shared" si="12"/>
        <v>Inf</v>
      </c>
      <c r="H258">
        <v>0.35</v>
      </c>
      <c r="I258">
        <v>6.8000000000000005E-2</v>
      </c>
      <c r="J258">
        <f t="shared" si="13"/>
        <v>0.28199999999999997</v>
      </c>
      <c r="K258">
        <f t="shared" si="14"/>
        <v>0.41799999999999998</v>
      </c>
      <c r="L258">
        <f t="shared" si="15"/>
        <v>3.4000000000000002E-2</v>
      </c>
      <c r="M258" t="s">
        <v>360</v>
      </c>
      <c r="N258" t="s">
        <v>361</v>
      </c>
      <c r="O258">
        <v>4</v>
      </c>
      <c r="P258">
        <v>3.4000000000000002E-2</v>
      </c>
      <c r="Q258" s="46">
        <v>10</v>
      </c>
      <c r="R258">
        <v>2</v>
      </c>
    </row>
    <row r="259" spans="1:18" x14ac:dyDescent="0.3">
      <c r="A259">
        <v>258</v>
      </c>
      <c r="B259" t="s">
        <v>369</v>
      </c>
      <c r="C259" t="s">
        <v>359</v>
      </c>
      <c r="D259" s="7">
        <v>42481</v>
      </c>
      <c r="E259" t="s">
        <v>307</v>
      </c>
      <c r="G259" t="str">
        <f t="shared" ref="G259:G319" si="16">IF(Q259&gt;40,"NA",IF(O259&gt;=5,"Ref","Inf"))</f>
        <v>Inf</v>
      </c>
      <c r="H259">
        <v>0.28000000000000003</v>
      </c>
      <c r="I259">
        <v>0.104</v>
      </c>
      <c r="J259">
        <f t="shared" ref="J259:J319" si="17">H259-I259</f>
        <v>0.17600000000000005</v>
      </c>
      <c r="K259">
        <f t="shared" ref="K259:K319" si="18">H259+I259</f>
        <v>0.38400000000000001</v>
      </c>
      <c r="L259">
        <f t="shared" ref="L259:L319" si="19">I259/R259</f>
        <v>5.1999999999999998E-2</v>
      </c>
      <c r="M259" t="s">
        <v>360</v>
      </c>
      <c r="N259" t="s">
        <v>361</v>
      </c>
      <c r="O259">
        <v>3</v>
      </c>
      <c r="P259">
        <v>5.1999999999999998E-2</v>
      </c>
      <c r="Q259" s="46">
        <v>18</v>
      </c>
      <c r="R259">
        <v>2</v>
      </c>
    </row>
    <row r="260" spans="1:18" x14ac:dyDescent="0.3">
      <c r="A260">
        <v>259</v>
      </c>
      <c r="B260" t="s">
        <v>369</v>
      </c>
      <c r="C260" t="s">
        <v>359</v>
      </c>
      <c r="D260" s="7">
        <v>42481</v>
      </c>
      <c r="E260" t="s">
        <v>308</v>
      </c>
      <c r="G260" t="str">
        <f t="shared" si="16"/>
        <v>Inf</v>
      </c>
      <c r="H260">
        <v>0.15</v>
      </c>
      <c r="I260">
        <v>2.8000000000000001E-2</v>
      </c>
      <c r="J260">
        <f t="shared" si="17"/>
        <v>0.122</v>
      </c>
      <c r="K260">
        <f t="shared" si="18"/>
        <v>0.17799999999999999</v>
      </c>
      <c r="L260">
        <f t="shared" si="19"/>
        <v>1.4E-2</v>
      </c>
      <c r="M260" t="s">
        <v>360</v>
      </c>
      <c r="N260" t="s">
        <v>361</v>
      </c>
      <c r="O260">
        <v>3</v>
      </c>
      <c r="P260">
        <v>1.4E-2</v>
      </c>
      <c r="Q260" s="46">
        <v>9</v>
      </c>
      <c r="R260">
        <v>2</v>
      </c>
    </row>
    <row r="261" spans="1:18" x14ac:dyDescent="0.3">
      <c r="A261">
        <v>260</v>
      </c>
      <c r="B261" t="s">
        <v>369</v>
      </c>
      <c r="C261" t="s">
        <v>359</v>
      </c>
      <c r="D261" s="7">
        <v>42481</v>
      </c>
      <c r="E261" t="s">
        <v>309</v>
      </c>
      <c r="G261" t="str">
        <f t="shared" si="16"/>
        <v>Inf</v>
      </c>
      <c r="H261">
        <v>4000</v>
      </c>
      <c r="I261">
        <v>48</v>
      </c>
      <c r="J261">
        <f t="shared" si="17"/>
        <v>3952</v>
      </c>
      <c r="K261">
        <f t="shared" si="18"/>
        <v>4048</v>
      </c>
      <c r="L261">
        <f t="shared" si="19"/>
        <v>24</v>
      </c>
      <c r="M261" t="s">
        <v>360</v>
      </c>
      <c r="N261" t="s">
        <v>361</v>
      </c>
      <c r="O261">
        <v>3</v>
      </c>
      <c r="P261">
        <v>24</v>
      </c>
      <c r="Q261" s="46">
        <v>1</v>
      </c>
      <c r="R261">
        <v>2</v>
      </c>
    </row>
    <row r="262" spans="1:18" x14ac:dyDescent="0.3">
      <c r="A262">
        <v>261</v>
      </c>
      <c r="B262" t="s">
        <v>369</v>
      </c>
      <c r="C262" t="s">
        <v>359</v>
      </c>
      <c r="D262" s="7">
        <v>42481</v>
      </c>
      <c r="E262" t="s">
        <v>310</v>
      </c>
      <c r="G262" t="str">
        <f t="shared" si="16"/>
        <v>Inf</v>
      </c>
      <c r="H262">
        <v>0.2</v>
      </c>
      <c r="I262">
        <v>2.9999999999999997E-4</v>
      </c>
      <c r="J262">
        <f t="shared" si="17"/>
        <v>0.19970000000000002</v>
      </c>
      <c r="K262">
        <f t="shared" si="18"/>
        <v>0.20030000000000001</v>
      </c>
      <c r="L262">
        <f t="shared" si="19"/>
        <v>1.4999999999999999E-4</v>
      </c>
      <c r="M262" t="s">
        <v>360</v>
      </c>
      <c r="N262" t="s">
        <v>361</v>
      </c>
      <c r="O262">
        <v>3</v>
      </c>
      <c r="P262">
        <v>1.4999999999999999E-4</v>
      </c>
      <c r="Q262" s="46">
        <v>0</v>
      </c>
      <c r="R262">
        <v>2</v>
      </c>
    </row>
    <row r="263" spans="1:18" x14ac:dyDescent="0.3">
      <c r="A263">
        <v>262</v>
      </c>
      <c r="B263" t="s">
        <v>369</v>
      </c>
      <c r="C263" t="s">
        <v>359</v>
      </c>
      <c r="D263" s="7">
        <v>42481</v>
      </c>
      <c r="E263" t="s">
        <v>311</v>
      </c>
      <c r="G263" t="str">
        <f t="shared" si="16"/>
        <v>Inf</v>
      </c>
      <c r="H263">
        <v>5.1999999999999998E-2</v>
      </c>
      <c r="I263">
        <v>1.4999999999999999E-2</v>
      </c>
      <c r="J263">
        <f t="shared" si="17"/>
        <v>3.6999999999999998E-2</v>
      </c>
      <c r="K263">
        <f t="shared" si="18"/>
        <v>6.7000000000000004E-2</v>
      </c>
      <c r="L263">
        <f t="shared" si="19"/>
        <v>7.4999999999999997E-3</v>
      </c>
      <c r="M263" t="s">
        <v>360</v>
      </c>
      <c r="N263" t="s">
        <v>361</v>
      </c>
      <c r="O263">
        <v>3</v>
      </c>
      <c r="P263">
        <v>7.4999999999999997E-3</v>
      </c>
      <c r="Q263" s="46">
        <v>14</v>
      </c>
      <c r="R263">
        <v>2</v>
      </c>
    </row>
    <row r="264" spans="1:18" x14ac:dyDescent="0.3">
      <c r="A264">
        <v>263</v>
      </c>
      <c r="B264" t="s">
        <v>369</v>
      </c>
      <c r="C264" t="s">
        <v>359</v>
      </c>
      <c r="D264" s="7">
        <v>42481</v>
      </c>
      <c r="E264" t="s">
        <v>312</v>
      </c>
      <c r="G264" t="str">
        <f t="shared" si="16"/>
        <v>Inf</v>
      </c>
      <c r="H264">
        <v>2.8000000000000001E-2</v>
      </c>
      <c r="I264">
        <v>1.52E-2</v>
      </c>
      <c r="J264">
        <f t="shared" si="17"/>
        <v>1.2800000000000001E-2</v>
      </c>
      <c r="K264">
        <f t="shared" si="18"/>
        <v>4.3200000000000002E-2</v>
      </c>
      <c r="L264">
        <f t="shared" si="19"/>
        <v>7.6E-3</v>
      </c>
      <c r="M264" t="s">
        <v>360</v>
      </c>
      <c r="N264" t="s">
        <v>361</v>
      </c>
      <c r="O264">
        <v>3</v>
      </c>
      <c r="P264">
        <v>7.6E-3</v>
      </c>
      <c r="Q264" s="46">
        <v>28</v>
      </c>
      <c r="R264">
        <v>2</v>
      </c>
    </row>
    <row r="265" spans="1:18" x14ac:dyDescent="0.3">
      <c r="A265">
        <v>264</v>
      </c>
      <c r="B265" t="s">
        <v>369</v>
      </c>
      <c r="C265" t="s">
        <v>359</v>
      </c>
      <c r="D265" s="7">
        <v>42481</v>
      </c>
      <c r="E265" t="s">
        <v>313</v>
      </c>
      <c r="G265" t="str">
        <f t="shared" si="16"/>
        <v>Inf</v>
      </c>
      <c r="H265">
        <v>0.09</v>
      </c>
      <c r="I265">
        <v>6.6000000000000003E-2</v>
      </c>
      <c r="J265">
        <f t="shared" si="17"/>
        <v>2.3999999999999994E-2</v>
      </c>
      <c r="K265">
        <f t="shared" si="18"/>
        <v>0.156</v>
      </c>
      <c r="L265">
        <f t="shared" si="19"/>
        <v>3.3000000000000002E-2</v>
      </c>
      <c r="M265" t="s">
        <v>360</v>
      </c>
      <c r="N265" t="s">
        <v>361</v>
      </c>
      <c r="O265">
        <v>3</v>
      </c>
      <c r="P265">
        <v>3.3000000000000002E-2</v>
      </c>
      <c r="Q265" s="46">
        <v>37</v>
      </c>
      <c r="R265">
        <v>2</v>
      </c>
    </row>
    <row r="266" spans="1:18" x14ac:dyDescent="0.3">
      <c r="A266">
        <v>265</v>
      </c>
      <c r="B266" t="s">
        <v>369</v>
      </c>
      <c r="C266" t="s">
        <v>359</v>
      </c>
      <c r="D266" s="7">
        <v>42481</v>
      </c>
      <c r="E266" t="s">
        <v>314</v>
      </c>
      <c r="G266" t="str">
        <f t="shared" si="16"/>
        <v>Inf</v>
      </c>
      <c r="H266">
        <v>9.2999999999999999E-2</v>
      </c>
      <c r="I266">
        <v>3.2000000000000001E-2</v>
      </c>
      <c r="J266">
        <f t="shared" si="17"/>
        <v>6.0999999999999999E-2</v>
      </c>
      <c r="K266">
        <f t="shared" si="18"/>
        <v>0.125</v>
      </c>
      <c r="L266">
        <f t="shared" si="19"/>
        <v>1.6E-2</v>
      </c>
      <c r="M266" t="s">
        <v>360</v>
      </c>
      <c r="N266" t="s">
        <v>361</v>
      </c>
      <c r="O266">
        <v>4</v>
      </c>
      <c r="P266">
        <v>1.6E-2</v>
      </c>
      <c r="Q266" s="46">
        <v>18</v>
      </c>
      <c r="R266">
        <v>2</v>
      </c>
    </row>
    <row r="267" spans="1:18" x14ac:dyDescent="0.3">
      <c r="A267">
        <v>266</v>
      </c>
      <c r="B267" t="s">
        <v>369</v>
      </c>
      <c r="C267" t="s">
        <v>359</v>
      </c>
      <c r="D267" s="7">
        <v>42481</v>
      </c>
      <c r="E267" t="s">
        <v>411</v>
      </c>
      <c r="G267" t="str">
        <f t="shared" si="16"/>
        <v>Inf</v>
      </c>
      <c r="H267">
        <v>5.3</v>
      </c>
      <c r="I267">
        <v>1.34</v>
      </c>
      <c r="J267">
        <f t="shared" si="17"/>
        <v>3.96</v>
      </c>
      <c r="K267">
        <f t="shared" si="18"/>
        <v>6.64</v>
      </c>
      <c r="L267">
        <f t="shared" si="19"/>
        <v>0.67</v>
      </c>
      <c r="M267" t="s">
        <v>360</v>
      </c>
      <c r="N267" t="s">
        <v>361</v>
      </c>
      <c r="O267">
        <v>3</v>
      </c>
      <c r="P267">
        <v>0.67</v>
      </c>
      <c r="Q267" s="46">
        <v>13</v>
      </c>
      <c r="R267">
        <v>2</v>
      </c>
    </row>
    <row r="268" spans="1:18" x14ac:dyDescent="0.3">
      <c r="A268">
        <v>267</v>
      </c>
      <c r="B268" t="s">
        <v>369</v>
      </c>
      <c r="C268" t="s">
        <v>359</v>
      </c>
      <c r="D268" s="7">
        <v>42481</v>
      </c>
      <c r="E268" t="s">
        <v>412</v>
      </c>
      <c r="G268" t="str">
        <f t="shared" si="16"/>
        <v>Inf</v>
      </c>
      <c r="H268">
        <v>0.26</v>
      </c>
      <c r="I268">
        <v>9.1999999999999998E-2</v>
      </c>
      <c r="J268">
        <f t="shared" si="17"/>
        <v>0.16800000000000001</v>
      </c>
      <c r="K268">
        <f t="shared" si="18"/>
        <v>0.35199999999999998</v>
      </c>
      <c r="L268">
        <f t="shared" si="19"/>
        <v>4.5999999999999999E-2</v>
      </c>
      <c r="M268" t="s">
        <v>360</v>
      </c>
      <c r="N268" t="s">
        <v>361</v>
      </c>
      <c r="O268">
        <v>3</v>
      </c>
      <c r="P268">
        <v>4.5999999999999999E-2</v>
      </c>
      <c r="Q268" s="46">
        <v>18</v>
      </c>
      <c r="R268">
        <v>2</v>
      </c>
    </row>
    <row r="269" spans="1:18" x14ac:dyDescent="0.3">
      <c r="A269">
        <v>268</v>
      </c>
      <c r="B269" t="s">
        <v>369</v>
      </c>
      <c r="C269" t="s">
        <v>359</v>
      </c>
      <c r="D269" s="7">
        <v>42481</v>
      </c>
      <c r="E269" t="s">
        <v>413</v>
      </c>
      <c r="G269" t="str">
        <f t="shared" si="16"/>
        <v>Inf</v>
      </c>
      <c r="H269">
        <v>0.4</v>
      </c>
      <c r="I269">
        <v>0.1</v>
      </c>
      <c r="J269">
        <f t="shared" si="17"/>
        <v>0.30000000000000004</v>
      </c>
      <c r="K269">
        <f t="shared" si="18"/>
        <v>0.5</v>
      </c>
      <c r="L269">
        <f t="shared" si="19"/>
        <v>0.05</v>
      </c>
      <c r="M269" t="s">
        <v>360</v>
      </c>
      <c r="N269" t="s">
        <v>361</v>
      </c>
      <c r="O269">
        <v>3</v>
      </c>
      <c r="P269">
        <v>0.05</v>
      </c>
      <c r="Q269" s="46">
        <v>12</v>
      </c>
      <c r="R269">
        <v>2</v>
      </c>
    </row>
    <row r="270" spans="1:18" x14ac:dyDescent="0.3">
      <c r="A270">
        <v>269</v>
      </c>
      <c r="B270" t="s">
        <v>369</v>
      </c>
      <c r="C270" t="s">
        <v>359</v>
      </c>
      <c r="D270" s="7">
        <v>42481</v>
      </c>
      <c r="E270" t="s">
        <v>414</v>
      </c>
      <c r="G270" t="str">
        <f t="shared" si="16"/>
        <v>Inf</v>
      </c>
      <c r="H270">
        <v>0.97</v>
      </c>
      <c r="I270">
        <v>0.28000000000000003</v>
      </c>
      <c r="J270">
        <f t="shared" si="17"/>
        <v>0.69</v>
      </c>
      <c r="K270">
        <f t="shared" si="18"/>
        <v>1.25</v>
      </c>
      <c r="L270">
        <f t="shared" si="19"/>
        <v>0.14000000000000001</v>
      </c>
      <c r="M270" t="s">
        <v>360</v>
      </c>
      <c r="N270" t="s">
        <v>361</v>
      </c>
      <c r="O270">
        <v>3</v>
      </c>
      <c r="P270">
        <v>0.14000000000000001</v>
      </c>
      <c r="Q270" s="46">
        <v>15</v>
      </c>
      <c r="R270">
        <v>2</v>
      </c>
    </row>
    <row r="271" spans="1:18" x14ac:dyDescent="0.3">
      <c r="A271">
        <v>270</v>
      </c>
      <c r="B271" t="s">
        <v>369</v>
      </c>
      <c r="C271" t="s">
        <v>359</v>
      </c>
      <c r="D271" s="7">
        <v>42481</v>
      </c>
      <c r="E271" t="s">
        <v>315</v>
      </c>
      <c r="G271" t="str">
        <f t="shared" si="16"/>
        <v>Inf</v>
      </c>
      <c r="H271">
        <v>0.91</v>
      </c>
      <c r="I271">
        <v>0.68</v>
      </c>
      <c r="J271">
        <f t="shared" si="17"/>
        <v>0.22999999999999998</v>
      </c>
      <c r="K271">
        <f t="shared" si="18"/>
        <v>1.59</v>
      </c>
      <c r="L271">
        <f t="shared" si="19"/>
        <v>0.34</v>
      </c>
      <c r="M271" t="s">
        <v>360</v>
      </c>
      <c r="N271" t="s">
        <v>361</v>
      </c>
      <c r="O271">
        <v>4</v>
      </c>
      <c r="P271">
        <v>0.34</v>
      </c>
      <c r="Q271" s="46">
        <v>38</v>
      </c>
      <c r="R271">
        <v>2</v>
      </c>
    </row>
    <row r="272" spans="1:18" x14ac:dyDescent="0.3">
      <c r="A272">
        <v>271</v>
      </c>
      <c r="B272" t="s">
        <v>369</v>
      </c>
      <c r="C272" t="s">
        <v>359</v>
      </c>
      <c r="D272" s="7">
        <v>42481</v>
      </c>
      <c r="E272" t="s">
        <v>316</v>
      </c>
      <c r="G272" t="str">
        <f t="shared" si="16"/>
        <v>Inf</v>
      </c>
      <c r="H272">
        <v>1.7</v>
      </c>
      <c r="I272">
        <v>0.46</v>
      </c>
      <c r="J272">
        <f t="shared" si="17"/>
        <v>1.24</v>
      </c>
      <c r="K272">
        <f t="shared" si="18"/>
        <v>2.16</v>
      </c>
      <c r="L272">
        <f t="shared" si="19"/>
        <v>0.23</v>
      </c>
      <c r="M272" t="s">
        <v>360</v>
      </c>
      <c r="N272" t="s">
        <v>361</v>
      </c>
      <c r="O272">
        <v>3</v>
      </c>
      <c r="P272">
        <v>0.23</v>
      </c>
      <c r="Q272" s="46">
        <v>14</v>
      </c>
      <c r="R272">
        <v>2</v>
      </c>
    </row>
    <row r="273" spans="1:18" x14ac:dyDescent="0.3">
      <c r="A273">
        <v>272</v>
      </c>
      <c r="B273" t="s">
        <v>369</v>
      </c>
      <c r="C273" t="s">
        <v>359</v>
      </c>
      <c r="D273" s="7">
        <v>42481</v>
      </c>
      <c r="E273" t="s">
        <v>317</v>
      </c>
      <c r="G273" t="str">
        <f t="shared" si="16"/>
        <v>Inf</v>
      </c>
      <c r="H273">
        <v>0.86</v>
      </c>
      <c r="I273">
        <v>0.3</v>
      </c>
      <c r="J273">
        <f t="shared" si="17"/>
        <v>0.56000000000000005</v>
      </c>
      <c r="K273">
        <f t="shared" si="18"/>
        <v>1.1599999999999999</v>
      </c>
      <c r="L273">
        <f t="shared" si="19"/>
        <v>0.15</v>
      </c>
      <c r="M273" t="s">
        <v>360</v>
      </c>
      <c r="N273" t="s">
        <v>361</v>
      </c>
      <c r="O273">
        <v>3</v>
      </c>
      <c r="P273">
        <v>0.15</v>
      </c>
      <c r="Q273" s="46">
        <v>18</v>
      </c>
      <c r="R273">
        <v>2</v>
      </c>
    </row>
    <row r="274" spans="1:18" x14ac:dyDescent="0.3">
      <c r="A274">
        <v>273</v>
      </c>
      <c r="B274" t="s">
        <v>369</v>
      </c>
      <c r="C274" t="s">
        <v>359</v>
      </c>
      <c r="D274" s="7">
        <v>42481</v>
      </c>
      <c r="E274" t="s">
        <v>318</v>
      </c>
      <c r="G274" t="str">
        <f t="shared" si="16"/>
        <v>Inf</v>
      </c>
      <c r="H274">
        <v>1.8</v>
      </c>
      <c r="I274">
        <v>0.34</v>
      </c>
      <c r="J274">
        <f t="shared" si="17"/>
        <v>1.46</v>
      </c>
      <c r="K274">
        <f t="shared" si="18"/>
        <v>2.14</v>
      </c>
      <c r="L274">
        <f t="shared" si="19"/>
        <v>0.17</v>
      </c>
      <c r="M274" t="s">
        <v>360</v>
      </c>
      <c r="N274" t="s">
        <v>361</v>
      </c>
      <c r="O274">
        <v>3</v>
      </c>
      <c r="P274">
        <v>0.17</v>
      </c>
      <c r="Q274" s="46">
        <v>9</v>
      </c>
      <c r="R274">
        <v>2</v>
      </c>
    </row>
    <row r="275" spans="1:18" x14ac:dyDescent="0.3">
      <c r="A275">
        <v>274</v>
      </c>
      <c r="B275" t="s">
        <v>369</v>
      </c>
      <c r="C275" t="s">
        <v>359</v>
      </c>
      <c r="D275" s="7">
        <v>42481</v>
      </c>
      <c r="E275" t="s">
        <v>319</v>
      </c>
      <c r="G275" t="str">
        <f t="shared" si="16"/>
        <v>Inf</v>
      </c>
      <c r="H275">
        <v>0.41</v>
      </c>
      <c r="I275">
        <v>0.26</v>
      </c>
      <c r="J275">
        <f t="shared" si="17"/>
        <v>0.14999999999999997</v>
      </c>
      <c r="K275">
        <f t="shared" si="18"/>
        <v>0.66999999999999993</v>
      </c>
      <c r="L275">
        <f t="shared" si="19"/>
        <v>0.13</v>
      </c>
      <c r="M275" t="s">
        <v>360</v>
      </c>
      <c r="N275" t="s">
        <v>361</v>
      </c>
      <c r="O275">
        <v>3</v>
      </c>
      <c r="P275">
        <v>0.13</v>
      </c>
      <c r="Q275" s="46">
        <v>31</v>
      </c>
      <c r="R275">
        <v>2</v>
      </c>
    </row>
    <row r="276" spans="1:18" x14ac:dyDescent="0.3">
      <c r="A276">
        <v>275</v>
      </c>
      <c r="B276" t="s">
        <v>369</v>
      </c>
      <c r="C276" t="s">
        <v>359</v>
      </c>
      <c r="D276" s="7">
        <v>42481</v>
      </c>
      <c r="E276" t="s">
        <v>320</v>
      </c>
      <c r="G276" t="str">
        <f t="shared" si="16"/>
        <v>Inf</v>
      </c>
      <c r="H276">
        <v>2.3E-2</v>
      </c>
      <c r="I276">
        <v>9.7999999999999997E-3</v>
      </c>
      <c r="J276">
        <f t="shared" si="17"/>
        <v>1.32E-2</v>
      </c>
      <c r="K276">
        <f t="shared" si="18"/>
        <v>3.2799999999999996E-2</v>
      </c>
      <c r="L276">
        <f t="shared" si="19"/>
        <v>4.8999999999999998E-3</v>
      </c>
      <c r="M276" t="s">
        <v>360</v>
      </c>
      <c r="N276" t="s">
        <v>361</v>
      </c>
      <c r="O276">
        <v>4</v>
      </c>
      <c r="P276">
        <v>4.8999999999999998E-3</v>
      </c>
      <c r="Q276" s="46">
        <v>22</v>
      </c>
      <c r="R276">
        <v>2</v>
      </c>
    </row>
    <row r="277" spans="1:18" x14ac:dyDescent="0.3">
      <c r="A277">
        <v>276</v>
      </c>
      <c r="B277" t="s">
        <v>369</v>
      </c>
      <c r="C277" t="s">
        <v>359</v>
      </c>
      <c r="D277" s="7">
        <v>42481</v>
      </c>
      <c r="E277" t="s">
        <v>321</v>
      </c>
      <c r="G277" t="str">
        <f t="shared" si="16"/>
        <v>Inf</v>
      </c>
      <c r="H277">
        <v>2.1999999999999999E-2</v>
      </c>
      <c r="I277">
        <v>1.4200000000000001E-2</v>
      </c>
      <c r="J277">
        <f t="shared" si="17"/>
        <v>7.7999999999999979E-3</v>
      </c>
      <c r="K277">
        <f t="shared" si="18"/>
        <v>3.6199999999999996E-2</v>
      </c>
      <c r="L277">
        <f t="shared" si="19"/>
        <v>7.1000000000000004E-3</v>
      </c>
      <c r="M277" t="s">
        <v>360</v>
      </c>
      <c r="N277" t="s">
        <v>361</v>
      </c>
      <c r="O277">
        <v>3</v>
      </c>
      <c r="P277">
        <v>7.1000000000000004E-3</v>
      </c>
      <c r="Q277" s="46">
        <v>33</v>
      </c>
      <c r="R277">
        <v>2</v>
      </c>
    </row>
    <row r="278" spans="1:18" x14ac:dyDescent="0.3">
      <c r="A278">
        <v>277</v>
      </c>
      <c r="B278" t="s">
        <v>369</v>
      </c>
      <c r="C278" t="s">
        <v>359</v>
      </c>
      <c r="D278" s="7">
        <v>42481</v>
      </c>
      <c r="E278" t="s">
        <v>322</v>
      </c>
      <c r="G278" t="str">
        <f t="shared" si="16"/>
        <v>Inf</v>
      </c>
      <c r="H278">
        <v>1.4999999999999999E-2</v>
      </c>
      <c r="I278">
        <v>6.1999999999999998E-3</v>
      </c>
      <c r="J278">
        <f t="shared" si="17"/>
        <v>8.7999999999999988E-3</v>
      </c>
      <c r="K278">
        <f t="shared" si="18"/>
        <v>2.12E-2</v>
      </c>
      <c r="L278">
        <f t="shared" si="19"/>
        <v>3.0999999999999999E-3</v>
      </c>
      <c r="M278" t="s">
        <v>360</v>
      </c>
      <c r="N278" t="s">
        <v>361</v>
      </c>
      <c r="O278">
        <v>3</v>
      </c>
      <c r="P278">
        <v>3.0999999999999999E-3</v>
      </c>
      <c r="Q278" s="46">
        <v>21</v>
      </c>
      <c r="R278">
        <v>2</v>
      </c>
    </row>
    <row r="279" spans="1:18" x14ac:dyDescent="0.3">
      <c r="A279">
        <v>278</v>
      </c>
      <c r="B279" t="s">
        <v>369</v>
      </c>
      <c r="C279" t="s">
        <v>359</v>
      </c>
      <c r="D279" s="7">
        <v>42481</v>
      </c>
      <c r="E279" t="s">
        <v>323</v>
      </c>
      <c r="G279" t="str">
        <f t="shared" si="16"/>
        <v>Inf</v>
      </c>
      <c r="H279">
        <v>0.16</v>
      </c>
      <c r="I279">
        <v>0.05</v>
      </c>
      <c r="J279">
        <f t="shared" si="17"/>
        <v>0.11</v>
      </c>
      <c r="K279">
        <f t="shared" si="18"/>
        <v>0.21000000000000002</v>
      </c>
      <c r="L279">
        <f t="shared" si="19"/>
        <v>2.5000000000000001E-2</v>
      </c>
      <c r="M279" t="s">
        <v>360</v>
      </c>
      <c r="N279" t="s">
        <v>361</v>
      </c>
      <c r="O279">
        <v>4</v>
      </c>
      <c r="P279">
        <v>2.5000000000000001E-2</v>
      </c>
      <c r="Q279" s="46">
        <v>15</v>
      </c>
      <c r="R279">
        <v>2</v>
      </c>
    </row>
    <row r="280" spans="1:18" x14ac:dyDescent="0.3">
      <c r="A280">
        <v>279</v>
      </c>
      <c r="B280" t="s">
        <v>369</v>
      </c>
      <c r="C280" t="s">
        <v>359</v>
      </c>
      <c r="D280" s="7">
        <v>42481</v>
      </c>
      <c r="E280" t="s">
        <v>324</v>
      </c>
      <c r="G280" t="str">
        <f t="shared" si="16"/>
        <v>Inf</v>
      </c>
      <c r="H280">
        <v>0.46</v>
      </c>
      <c r="I280">
        <v>0.28000000000000003</v>
      </c>
      <c r="J280">
        <f t="shared" si="17"/>
        <v>0.18</v>
      </c>
      <c r="K280">
        <f t="shared" si="18"/>
        <v>0.74</v>
      </c>
      <c r="L280">
        <f t="shared" si="19"/>
        <v>0.14000000000000001</v>
      </c>
      <c r="M280" t="s">
        <v>360</v>
      </c>
      <c r="N280" t="s">
        <v>361</v>
      </c>
      <c r="O280">
        <v>4</v>
      </c>
      <c r="P280">
        <v>0.14000000000000001</v>
      </c>
      <c r="Q280" s="46">
        <v>29</v>
      </c>
      <c r="R280">
        <v>2</v>
      </c>
    </row>
    <row r="281" spans="1:18" x14ac:dyDescent="0.3">
      <c r="A281">
        <v>280</v>
      </c>
      <c r="B281" t="s">
        <v>369</v>
      </c>
      <c r="C281" t="s">
        <v>359</v>
      </c>
      <c r="D281" s="7">
        <v>42481</v>
      </c>
      <c r="E281" t="s">
        <v>325</v>
      </c>
      <c r="G281" t="str">
        <f t="shared" si="16"/>
        <v>Inf</v>
      </c>
      <c r="H281">
        <v>6.7000000000000004E-2</v>
      </c>
      <c r="I281">
        <v>2.2000000000000001E-3</v>
      </c>
      <c r="J281">
        <f t="shared" si="17"/>
        <v>6.480000000000001E-2</v>
      </c>
      <c r="K281">
        <f t="shared" si="18"/>
        <v>6.9199999999999998E-2</v>
      </c>
      <c r="L281">
        <f t="shared" si="19"/>
        <v>1.1000000000000001E-3</v>
      </c>
      <c r="M281" t="s">
        <v>360</v>
      </c>
      <c r="N281" t="s">
        <v>361</v>
      </c>
      <c r="O281">
        <v>3</v>
      </c>
      <c r="P281">
        <v>1.1000000000000001E-3</v>
      </c>
      <c r="Q281" s="46">
        <v>2</v>
      </c>
      <c r="R281">
        <v>2</v>
      </c>
    </row>
    <row r="282" spans="1:18" x14ac:dyDescent="0.3">
      <c r="A282">
        <v>281</v>
      </c>
      <c r="B282" t="s">
        <v>369</v>
      </c>
      <c r="C282" t="s">
        <v>359</v>
      </c>
      <c r="D282" s="7">
        <v>42481</v>
      </c>
      <c r="E282" t="s">
        <v>326</v>
      </c>
      <c r="G282" t="str">
        <f t="shared" si="16"/>
        <v>Inf</v>
      </c>
      <c r="H282">
        <v>1.3</v>
      </c>
      <c r="I282">
        <v>0.6</v>
      </c>
      <c r="J282">
        <f t="shared" si="17"/>
        <v>0.70000000000000007</v>
      </c>
      <c r="K282">
        <f t="shared" si="18"/>
        <v>1.9</v>
      </c>
      <c r="L282">
        <f t="shared" si="19"/>
        <v>0.3</v>
      </c>
      <c r="M282" t="s">
        <v>360</v>
      </c>
      <c r="N282" t="s">
        <v>361</v>
      </c>
      <c r="O282">
        <v>3</v>
      </c>
      <c r="P282">
        <v>0.3</v>
      </c>
      <c r="Q282" s="46">
        <v>24</v>
      </c>
      <c r="R282">
        <v>2</v>
      </c>
    </row>
    <row r="283" spans="1:18" x14ac:dyDescent="0.3">
      <c r="A283">
        <v>282</v>
      </c>
      <c r="B283" t="s">
        <v>369</v>
      </c>
      <c r="C283" t="s">
        <v>359</v>
      </c>
      <c r="D283" s="7">
        <v>42481</v>
      </c>
      <c r="E283" t="s">
        <v>327</v>
      </c>
      <c r="G283" t="str">
        <f t="shared" si="16"/>
        <v>Inf</v>
      </c>
      <c r="H283">
        <v>0.14000000000000001</v>
      </c>
      <c r="I283">
        <v>0.04</v>
      </c>
      <c r="J283">
        <f t="shared" si="17"/>
        <v>0.1</v>
      </c>
      <c r="K283">
        <f t="shared" si="18"/>
        <v>0.18000000000000002</v>
      </c>
      <c r="L283">
        <f t="shared" si="19"/>
        <v>0.02</v>
      </c>
      <c r="M283" t="s">
        <v>360</v>
      </c>
      <c r="N283" t="s">
        <v>361</v>
      </c>
      <c r="O283">
        <v>4</v>
      </c>
      <c r="P283">
        <v>0.02</v>
      </c>
      <c r="Q283" s="46">
        <v>14</v>
      </c>
      <c r="R283">
        <v>2</v>
      </c>
    </row>
    <row r="284" spans="1:18" x14ac:dyDescent="0.3">
      <c r="A284">
        <v>283</v>
      </c>
      <c r="B284" t="s">
        <v>369</v>
      </c>
      <c r="C284" t="s">
        <v>359</v>
      </c>
      <c r="D284" s="7">
        <v>42481</v>
      </c>
      <c r="E284" t="s">
        <v>328</v>
      </c>
      <c r="G284" t="str">
        <f t="shared" si="16"/>
        <v>Inf</v>
      </c>
      <c r="H284">
        <v>0.15</v>
      </c>
      <c r="I284">
        <v>0.09</v>
      </c>
      <c r="J284">
        <f t="shared" si="17"/>
        <v>0.06</v>
      </c>
      <c r="K284">
        <f t="shared" si="18"/>
        <v>0.24</v>
      </c>
      <c r="L284">
        <f t="shared" si="19"/>
        <v>4.4999999999999998E-2</v>
      </c>
      <c r="M284" t="s">
        <v>360</v>
      </c>
      <c r="N284" t="s">
        <v>361</v>
      </c>
      <c r="O284">
        <v>4</v>
      </c>
      <c r="P284">
        <v>4.4999999999999998E-2</v>
      </c>
      <c r="Q284" s="46">
        <v>30</v>
      </c>
      <c r="R284">
        <v>2</v>
      </c>
    </row>
    <row r="285" spans="1:18" x14ac:dyDescent="0.3">
      <c r="A285">
        <v>284</v>
      </c>
      <c r="B285" t="s">
        <v>369</v>
      </c>
      <c r="C285" t="s">
        <v>359</v>
      </c>
      <c r="D285" s="7">
        <v>42481</v>
      </c>
      <c r="E285" t="s">
        <v>329</v>
      </c>
      <c r="G285" t="str">
        <f t="shared" si="16"/>
        <v>Inf</v>
      </c>
      <c r="H285">
        <v>0.55000000000000004</v>
      </c>
      <c r="I285">
        <v>0.44</v>
      </c>
      <c r="J285">
        <f t="shared" si="17"/>
        <v>0.11000000000000004</v>
      </c>
      <c r="K285">
        <f t="shared" si="18"/>
        <v>0.99</v>
      </c>
      <c r="L285">
        <f t="shared" si="19"/>
        <v>0.22</v>
      </c>
      <c r="M285" t="s">
        <v>360</v>
      </c>
      <c r="N285" t="s">
        <v>361</v>
      </c>
      <c r="O285">
        <v>4</v>
      </c>
      <c r="P285">
        <v>0.22</v>
      </c>
      <c r="Q285" s="46">
        <v>40</v>
      </c>
      <c r="R285">
        <v>2</v>
      </c>
    </row>
    <row r="286" spans="1:18" x14ac:dyDescent="0.3">
      <c r="A286">
        <v>285</v>
      </c>
      <c r="B286" t="s">
        <v>369</v>
      </c>
      <c r="C286" t="s">
        <v>359</v>
      </c>
      <c r="D286" s="7">
        <v>42481</v>
      </c>
      <c r="E286" t="s">
        <v>330</v>
      </c>
      <c r="G286" t="str">
        <f t="shared" si="16"/>
        <v>Inf</v>
      </c>
      <c r="H286">
        <v>0.5</v>
      </c>
      <c r="I286">
        <v>0.22</v>
      </c>
      <c r="J286">
        <f t="shared" si="17"/>
        <v>0.28000000000000003</v>
      </c>
      <c r="K286">
        <f t="shared" si="18"/>
        <v>0.72</v>
      </c>
      <c r="L286">
        <f t="shared" si="19"/>
        <v>0.11</v>
      </c>
      <c r="M286" t="s">
        <v>360</v>
      </c>
      <c r="N286" t="s">
        <v>361</v>
      </c>
      <c r="O286">
        <v>4</v>
      </c>
      <c r="P286">
        <v>0.11</v>
      </c>
      <c r="Q286" s="46">
        <v>22</v>
      </c>
      <c r="R286">
        <v>2</v>
      </c>
    </row>
    <row r="287" spans="1:18" x14ac:dyDescent="0.3">
      <c r="A287">
        <v>286</v>
      </c>
      <c r="B287" t="s">
        <v>369</v>
      </c>
      <c r="C287" t="s">
        <v>359</v>
      </c>
      <c r="D287" s="7">
        <v>42481</v>
      </c>
      <c r="E287" t="s">
        <v>331</v>
      </c>
      <c r="G287" t="str">
        <f t="shared" si="16"/>
        <v>Inf</v>
      </c>
      <c r="H287">
        <v>0.23</v>
      </c>
      <c r="I287">
        <v>9.1999999999999998E-2</v>
      </c>
      <c r="J287">
        <f t="shared" si="17"/>
        <v>0.13800000000000001</v>
      </c>
      <c r="K287">
        <f t="shared" si="18"/>
        <v>0.32200000000000001</v>
      </c>
      <c r="L287">
        <f t="shared" si="19"/>
        <v>4.5999999999999999E-2</v>
      </c>
      <c r="M287" t="s">
        <v>360</v>
      </c>
      <c r="N287" t="s">
        <v>361</v>
      </c>
      <c r="O287">
        <v>3</v>
      </c>
      <c r="P287">
        <v>4.5999999999999999E-2</v>
      </c>
      <c r="Q287" s="46">
        <v>20</v>
      </c>
      <c r="R287">
        <v>2</v>
      </c>
    </row>
    <row r="288" spans="1:18" x14ac:dyDescent="0.3">
      <c r="A288">
        <v>287</v>
      </c>
      <c r="B288" t="s">
        <v>369</v>
      </c>
      <c r="C288" t="s">
        <v>359</v>
      </c>
      <c r="D288" s="7">
        <v>42481</v>
      </c>
      <c r="E288" t="s">
        <v>332</v>
      </c>
      <c r="G288" t="str">
        <f t="shared" si="16"/>
        <v>Inf</v>
      </c>
      <c r="H288">
        <v>0.24</v>
      </c>
      <c r="I288">
        <v>0.08</v>
      </c>
      <c r="J288">
        <f t="shared" si="17"/>
        <v>0.15999999999999998</v>
      </c>
      <c r="K288">
        <f t="shared" si="18"/>
        <v>0.32</v>
      </c>
      <c r="L288">
        <f t="shared" si="19"/>
        <v>0.04</v>
      </c>
      <c r="M288" t="s">
        <v>360</v>
      </c>
      <c r="N288" t="s">
        <v>361</v>
      </c>
      <c r="O288">
        <v>3</v>
      </c>
      <c r="P288">
        <v>0.04</v>
      </c>
      <c r="Q288" s="46">
        <v>16</v>
      </c>
      <c r="R288">
        <v>2</v>
      </c>
    </row>
    <row r="289" spans="1:18" x14ac:dyDescent="0.3">
      <c r="A289">
        <v>288</v>
      </c>
      <c r="B289" t="s">
        <v>369</v>
      </c>
      <c r="C289" t="s">
        <v>359</v>
      </c>
      <c r="D289" s="7">
        <v>42481</v>
      </c>
      <c r="E289" t="s">
        <v>333</v>
      </c>
      <c r="G289" t="str">
        <f t="shared" si="16"/>
        <v>Inf</v>
      </c>
      <c r="H289">
        <v>4.3999999999999997E-2</v>
      </c>
      <c r="I289">
        <v>1.44E-2</v>
      </c>
      <c r="J289">
        <f t="shared" si="17"/>
        <v>2.9599999999999998E-2</v>
      </c>
      <c r="K289">
        <f t="shared" si="18"/>
        <v>5.8399999999999994E-2</v>
      </c>
      <c r="L289">
        <f t="shared" si="19"/>
        <v>7.1999999999999998E-3</v>
      </c>
      <c r="M289" t="s">
        <v>360</v>
      </c>
      <c r="N289" t="s">
        <v>361</v>
      </c>
      <c r="O289">
        <v>3</v>
      </c>
      <c r="P289">
        <v>7.1999999999999998E-3</v>
      </c>
      <c r="Q289" s="46">
        <v>16</v>
      </c>
      <c r="R289">
        <v>2</v>
      </c>
    </row>
    <row r="290" spans="1:18" x14ac:dyDescent="0.3">
      <c r="A290">
        <v>289</v>
      </c>
      <c r="B290" t="s">
        <v>369</v>
      </c>
      <c r="C290" t="s">
        <v>359</v>
      </c>
      <c r="D290" s="7">
        <v>42481</v>
      </c>
      <c r="E290" t="s">
        <v>334</v>
      </c>
      <c r="G290" t="str">
        <f t="shared" si="16"/>
        <v>Inf</v>
      </c>
      <c r="H290">
        <v>0.36</v>
      </c>
      <c r="I290">
        <v>4.2000000000000003E-2</v>
      </c>
      <c r="J290">
        <f t="shared" si="17"/>
        <v>0.318</v>
      </c>
      <c r="K290">
        <f t="shared" si="18"/>
        <v>0.40199999999999997</v>
      </c>
      <c r="L290">
        <f t="shared" si="19"/>
        <v>2.1000000000000001E-2</v>
      </c>
      <c r="M290" t="s">
        <v>360</v>
      </c>
      <c r="N290" t="s">
        <v>361</v>
      </c>
      <c r="O290">
        <v>3</v>
      </c>
      <c r="P290">
        <v>2.1000000000000001E-2</v>
      </c>
      <c r="Q290" s="46">
        <v>6</v>
      </c>
      <c r="R290">
        <v>2</v>
      </c>
    </row>
    <row r="291" spans="1:18" x14ac:dyDescent="0.3">
      <c r="A291">
        <v>290</v>
      </c>
      <c r="B291" t="s">
        <v>369</v>
      </c>
      <c r="C291" t="s">
        <v>359</v>
      </c>
      <c r="D291" s="7">
        <v>42481</v>
      </c>
      <c r="E291" t="s">
        <v>406</v>
      </c>
      <c r="G291" t="str">
        <f t="shared" si="16"/>
        <v>Inf</v>
      </c>
      <c r="H291">
        <v>0.1</v>
      </c>
      <c r="I291">
        <v>7.0000000000000007E-2</v>
      </c>
      <c r="J291">
        <f t="shared" si="17"/>
        <v>0.03</v>
      </c>
      <c r="K291">
        <f t="shared" si="18"/>
        <v>0.17</v>
      </c>
      <c r="L291">
        <f t="shared" si="19"/>
        <v>3.5000000000000003E-2</v>
      </c>
      <c r="M291" t="s">
        <v>360</v>
      </c>
      <c r="N291" t="s">
        <v>361</v>
      </c>
      <c r="O291">
        <v>3</v>
      </c>
      <c r="P291">
        <v>3.5000000000000003E-2</v>
      </c>
      <c r="Q291" s="46">
        <v>35</v>
      </c>
      <c r="R291">
        <v>2</v>
      </c>
    </row>
    <row r="292" spans="1:18" x14ac:dyDescent="0.3">
      <c r="A292">
        <v>291</v>
      </c>
      <c r="B292" t="s">
        <v>369</v>
      </c>
      <c r="C292" t="s">
        <v>359</v>
      </c>
      <c r="D292" s="7">
        <v>42481</v>
      </c>
      <c r="E292" t="s">
        <v>407</v>
      </c>
      <c r="G292" t="str">
        <f t="shared" si="16"/>
        <v>Inf</v>
      </c>
      <c r="H292">
        <v>0.42</v>
      </c>
      <c r="I292">
        <v>1.52E-2</v>
      </c>
      <c r="J292">
        <f t="shared" si="17"/>
        <v>0.40479999999999999</v>
      </c>
      <c r="K292">
        <f t="shared" si="18"/>
        <v>0.43519999999999998</v>
      </c>
      <c r="L292">
        <f t="shared" si="19"/>
        <v>7.6E-3</v>
      </c>
      <c r="M292" t="s">
        <v>360</v>
      </c>
      <c r="N292" t="s">
        <v>361</v>
      </c>
      <c r="O292">
        <v>3</v>
      </c>
      <c r="P292">
        <v>7.6E-3</v>
      </c>
      <c r="Q292" s="46">
        <v>2</v>
      </c>
      <c r="R292">
        <v>2</v>
      </c>
    </row>
    <row r="293" spans="1:18" x14ac:dyDescent="0.3">
      <c r="A293">
        <v>292</v>
      </c>
      <c r="B293" t="s">
        <v>369</v>
      </c>
      <c r="C293" t="s">
        <v>359</v>
      </c>
      <c r="D293" s="7">
        <v>42481</v>
      </c>
      <c r="E293" t="s">
        <v>335</v>
      </c>
      <c r="G293" t="str">
        <f t="shared" si="16"/>
        <v>Inf</v>
      </c>
      <c r="H293">
        <v>0.18</v>
      </c>
      <c r="I293">
        <v>1.8800000000000001E-2</v>
      </c>
      <c r="J293">
        <f t="shared" si="17"/>
        <v>0.16119999999999998</v>
      </c>
      <c r="K293">
        <f t="shared" si="18"/>
        <v>0.1988</v>
      </c>
      <c r="L293">
        <f t="shared" si="19"/>
        <v>9.4000000000000004E-3</v>
      </c>
      <c r="M293" t="s">
        <v>360</v>
      </c>
      <c r="N293" t="s">
        <v>361</v>
      </c>
      <c r="O293">
        <v>4</v>
      </c>
      <c r="P293">
        <v>9.4000000000000004E-3</v>
      </c>
      <c r="Q293" s="46">
        <v>5</v>
      </c>
      <c r="R293">
        <v>2</v>
      </c>
    </row>
    <row r="294" spans="1:18" x14ac:dyDescent="0.3">
      <c r="A294">
        <v>293</v>
      </c>
      <c r="B294" t="s">
        <v>369</v>
      </c>
      <c r="C294" t="s">
        <v>359</v>
      </c>
      <c r="D294" s="7">
        <v>42481</v>
      </c>
      <c r="E294" t="s">
        <v>336</v>
      </c>
      <c r="G294" t="str">
        <f t="shared" si="16"/>
        <v>Inf</v>
      </c>
      <c r="H294">
        <v>0.21</v>
      </c>
      <c r="I294">
        <v>5.3999999999999999E-2</v>
      </c>
      <c r="J294">
        <f t="shared" si="17"/>
        <v>0.156</v>
      </c>
      <c r="K294">
        <f t="shared" si="18"/>
        <v>0.26400000000000001</v>
      </c>
      <c r="L294">
        <f t="shared" si="19"/>
        <v>2.7E-2</v>
      </c>
      <c r="M294" t="s">
        <v>360</v>
      </c>
      <c r="N294" t="s">
        <v>361</v>
      </c>
      <c r="O294">
        <v>3</v>
      </c>
      <c r="P294">
        <v>2.7E-2</v>
      </c>
      <c r="Q294" s="46">
        <v>13</v>
      </c>
      <c r="R294">
        <v>2</v>
      </c>
    </row>
    <row r="295" spans="1:18" x14ac:dyDescent="0.3">
      <c r="A295">
        <v>294</v>
      </c>
      <c r="B295" t="s">
        <v>369</v>
      </c>
      <c r="C295" t="s">
        <v>359</v>
      </c>
      <c r="D295" s="7">
        <v>42481</v>
      </c>
      <c r="E295" t="s">
        <v>337</v>
      </c>
      <c r="G295" t="str">
        <f t="shared" si="16"/>
        <v>Inf</v>
      </c>
      <c r="H295">
        <v>0.31</v>
      </c>
      <c r="I295">
        <v>0.11</v>
      </c>
      <c r="J295">
        <f t="shared" si="17"/>
        <v>0.2</v>
      </c>
      <c r="K295">
        <f t="shared" si="18"/>
        <v>0.42</v>
      </c>
      <c r="L295">
        <f t="shared" si="19"/>
        <v>5.5E-2</v>
      </c>
      <c r="M295" t="s">
        <v>360</v>
      </c>
      <c r="N295" t="s">
        <v>361</v>
      </c>
      <c r="O295">
        <v>3</v>
      </c>
      <c r="P295">
        <v>5.5E-2</v>
      </c>
      <c r="Q295" s="46">
        <v>18</v>
      </c>
      <c r="R295">
        <v>2</v>
      </c>
    </row>
    <row r="296" spans="1:18" x14ac:dyDescent="0.3">
      <c r="A296">
        <v>295</v>
      </c>
      <c r="B296" t="s">
        <v>369</v>
      </c>
      <c r="C296" t="s">
        <v>359</v>
      </c>
      <c r="D296" s="7">
        <v>42481</v>
      </c>
      <c r="E296" t="s">
        <v>338</v>
      </c>
      <c r="G296" t="str">
        <f t="shared" si="16"/>
        <v>Inf</v>
      </c>
      <c r="H296">
        <v>0.92</v>
      </c>
      <c r="I296">
        <v>0.6</v>
      </c>
      <c r="J296">
        <f t="shared" si="17"/>
        <v>0.32000000000000006</v>
      </c>
      <c r="K296">
        <f t="shared" si="18"/>
        <v>1.52</v>
      </c>
      <c r="L296">
        <f t="shared" si="19"/>
        <v>0.3</v>
      </c>
      <c r="M296" t="s">
        <v>360</v>
      </c>
      <c r="N296" t="s">
        <v>361</v>
      </c>
      <c r="O296">
        <v>4</v>
      </c>
      <c r="P296">
        <v>0.3</v>
      </c>
      <c r="Q296" s="46">
        <v>32</v>
      </c>
      <c r="R296">
        <v>2</v>
      </c>
    </row>
    <row r="297" spans="1:18" x14ac:dyDescent="0.3">
      <c r="A297">
        <v>296</v>
      </c>
      <c r="B297" t="s">
        <v>369</v>
      </c>
      <c r="C297" t="s">
        <v>359</v>
      </c>
      <c r="D297" s="7">
        <v>42481</v>
      </c>
      <c r="E297" t="s">
        <v>339</v>
      </c>
      <c r="G297" t="str">
        <f t="shared" si="16"/>
        <v>Inf</v>
      </c>
      <c r="H297">
        <v>0.43</v>
      </c>
      <c r="I297">
        <v>0.3</v>
      </c>
      <c r="J297">
        <f t="shared" si="17"/>
        <v>0.13</v>
      </c>
      <c r="K297">
        <f t="shared" si="18"/>
        <v>0.73</v>
      </c>
      <c r="L297">
        <f t="shared" si="19"/>
        <v>0.15</v>
      </c>
      <c r="M297" t="s">
        <v>360</v>
      </c>
      <c r="N297" t="s">
        <v>361</v>
      </c>
      <c r="O297">
        <v>3</v>
      </c>
      <c r="P297">
        <v>0.15</v>
      </c>
      <c r="Q297" s="46">
        <v>34</v>
      </c>
      <c r="R297">
        <v>2</v>
      </c>
    </row>
    <row r="298" spans="1:18" x14ac:dyDescent="0.3">
      <c r="A298">
        <v>297</v>
      </c>
      <c r="B298" t="s">
        <v>369</v>
      </c>
      <c r="C298" t="s">
        <v>359</v>
      </c>
      <c r="D298" s="7">
        <v>42481</v>
      </c>
      <c r="E298" t="s">
        <v>340</v>
      </c>
      <c r="G298" t="str">
        <f t="shared" si="16"/>
        <v>Inf</v>
      </c>
      <c r="H298">
        <v>0.11</v>
      </c>
      <c r="I298">
        <v>3.5999999999999997E-2</v>
      </c>
      <c r="J298">
        <f t="shared" si="17"/>
        <v>7.400000000000001E-2</v>
      </c>
      <c r="K298">
        <f t="shared" si="18"/>
        <v>0.14599999999999999</v>
      </c>
      <c r="L298">
        <f t="shared" si="19"/>
        <v>1.7999999999999999E-2</v>
      </c>
      <c r="M298" t="s">
        <v>360</v>
      </c>
      <c r="N298" t="s">
        <v>361</v>
      </c>
      <c r="O298">
        <v>3</v>
      </c>
      <c r="P298">
        <v>1.7999999999999999E-2</v>
      </c>
      <c r="Q298" s="46">
        <v>16</v>
      </c>
      <c r="R298">
        <v>2</v>
      </c>
    </row>
    <row r="299" spans="1:18" x14ac:dyDescent="0.3">
      <c r="A299">
        <v>298</v>
      </c>
      <c r="B299" t="s">
        <v>369</v>
      </c>
      <c r="C299" t="s">
        <v>359</v>
      </c>
      <c r="D299" s="7">
        <v>42481</v>
      </c>
      <c r="E299" t="s">
        <v>341</v>
      </c>
      <c r="G299" t="str">
        <f t="shared" si="16"/>
        <v>Inf</v>
      </c>
      <c r="H299">
        <v>0.19</v>
      </c>
      <c r="I299">
        <v>3.7999999999999999E-2</v>
      </c>
      <c r="J299">
        <f t="shared" si="17"/>
        <v>0.152</v>
      </c>
      <c r="K299">
        <f t="shared" si="18"/>
        <v>0.22800000000000001</v>
      </c>
      <c r="L299">
        <f t="shared" si="19"/>
        <v>1.9E-2</v>
      </c>
      <c r="M299" t="s">
        <v>360</v>
      </c>
      <c r="N299" t="s">
        <v>361</v>
      </c>
      <c r="O299">
        <v>3</v>
      </c>
      <c r="P299">
        <v>1.9E-2</v>
      </c>
      <c r="Q299" s="46">
        <v>10</v>
      </c>
      <c r="R299">
        <v>2</v>
      </c>
    </row>
    <row r="300" spans="1:18" x14ac:dyDescent="0.3">
      <c r="A300">
        <v>299</v>
      </c>
      <c r="B300" t="s">
        <v>369</v>
      </c>
      <c r="C300" t="s">
        <v>359</v>
      </c>
      <c r="D300" s="7">
        <v>42481</v>
      </c>
      <c r="E300" t="s">
        <v>342</v>
      </c>
      <c r="G300" t="str">
        <f t="shared" si="16"/>
        <v>Inf</v>
      </c>
      <c r="H300">
        <v>8.1999999999999998E-4</v>
      </c>
      <c r="I300">
        <v>5.6000000000000006E-4</v>
      </c>
      <c r="J300">
        <f t="shared" si="17"/>
        <v>2.5999999999999992E-4</v>
      </c>
      <c r="K300">
        <f t="shared" si="18"/>
        <v>1.3800000000000002E-3</v>
      </c>
      <c r="L300">
        <f t="shared" si="19"/>
        <v>2.8000000000000003E-4</v>
      </c>
      <c r="M300" t="s">
        <v>360</v>
      </c>
      <c r="N300" t="s">
        <v>361</v>
      </c>
      <c r="O300">
        <v>3</v>
      </c>
      <c r="P300">
        <v>2.8000000000000003E-4</v>
      </c>
      <c r="Q300" s="46">
        <v>34</v>
      </c>
      <c r="R300">
        <v>2</v>
      </c>
    </row>
    <row r="301" spans="1:18" x14ac:dyDescent="0.3">
      <c r="A301">
        <v>300</v>
      </c>
      <c r="B301" t="s">
        <v>369</v>
      </c>
      <c r="C301" t="s">
        <v>359</v>
      </c>
      <c r="D301" s="7">
        <v>42481</v>
      </c>
      <c r="E301" t="s">
        <v>343</v>
      </c>
      <c r="G301" t="str">
        <f t="shared" si="16"/>
        <v>Inf</v>
      </c>
      <c r="H301">
        <v>6.3000000000000003E-4</v>
      </c>
      <c r="I301">
        <v>1.84E-4</v>
      </c>
      <c r="J301">
        <f t="shared" si="17"/>
        <v>4.46E-4</v>
      </c>
      <c r="K301">
        <f t="shared" si="18"/>
        <v>8.1400000000000005E-4</v>
      </c>
      <c r="L301">
        <f t="shared" si="19"/>
        <v>9.2E-5</v>
      </c>
      <c r="M301" t="s">
        <v>360</v>
      </c>
      <c r="N301" t="s">
        <v>361</v>
      </c>
      <c r="O301">
        <v>3</v>
      </c>
      <c r="P301">
        <v>9.2E-5</v>
      </c>
      <c r="Q301" s="46">
        <v>15</v>
      </c>
      <c r="R301">
        <v>2</v>
      </c>
    </row>
    <row r="302" spans="1:18" x14ac:dyDescent="0.3">
      <c r="A302">
        <v>301</v>
      </c>
      <c r="B302" t="s">
        <v>369</v>
      </c>
      <c r="C302" t="s">
        <v>359</v>
      </c>
      <c r="D302" s="7">
        <v>42481</v>
      </c>
      <c r="E302" t="s">
        <v>408</v>
      </c>
      <c r="G302" t="str">
        <f t="shared" si="16"/>
        <v>Inf</v>
      </c>
      <c r="H302">
        <v>5.0999999999999995E-3</v>
      </c>
      <c r="I302">
        <v>7.6000000000000004E-4</v>
      </c>
      <c r="J302">
        <f t="shared" si="17"/>
        <v>4.3399999999999992E-3</v>
      </c>
      <c r="K302">
        <f t="shared" si="18"/>
        <v>5.8599999999999998E-3</v>
      </c>
      <c r="L302">
        <f t="shared" si="19"/>
        <v>3.8000000000000002E-4</v>
      </c>
      <c r="M302" t="s">
        <v>360</v>
      </c>
      <c r="N302" t="s">
        <v>361</v>
      </c>
      <c r="O302">
        <v>3</v>
      </c>
      <c r="P302">
        <v>3.8000000000000002E-4</v>
      </c>
      <c r="Q302" s="46">
        <v>7</v>
      </c>
      <c r="R302">
        <v>2</v>
      </c>
    </row>
    <row r="303" spans="1:18" x14ac:dyDescent="0.3">
      <c r="A303">
        <v>302</v>
      </c>
      <c r="B303" t="s">
        <v>369</v>
      </c>
      <c r="C303" t="s">
        <v>359</v>
      </c>
      <c r="D303" s="7">
        <v>42481</v>
      </c>
      <c r="E303" t="s">
        <v>409</v>
      </c>
      <c r="G303" t="str">
        <f t="shared" si="16"/>
        <v>Inf</v>
      </c>
      <c r="H303">
        <v>6.9000000000000008E-3</v>
      </c>
      <c r="I303">
        <v>4.0000000000000001E-3</v>
      </c>
      <c r="J303">
        <f t="shared" si="17"/>
        <v>2.9000000000000007E-3</v>
      </c>
      <c r="K303">
        <f t="shared" si="18"/>
        <v>1.09E-2</v>
      </c>
      <c r="L303">
        <f t="shared" si="19"/>
        <v>2E-3</v>
      </c>
      <c r="M303" t="s">
        <v>360</v>
      </c>
      <c r="N303" t="s">
        <v>361</v>
      </c>
      <c r="O303">
        <v>3</v>
      </c>
      <c r="P303">
        <v>2E-3</v>
      </c>
      <c r="Q303" s="46">
        <v>28</v>
      </c>
      <c r="R303">
        <v>2</v>
      </c>
    </row>
    <row r="304" spans="1:18" x14ac:dyDescent="0.3">
      <c r="A304">
        <v>303</v>
      </c>
      <c r="B304" t="s">
        <v>369</v>
      </c>
      <c r="C304" t="s">
        <v>359</v>
      </c>
      <c r="D304" s="7">
        <v>42481</v>
      </c>
      <c r="E304" t="s">
        <v>344</v>
      </c>
      <c r="G304" t="str">
        <f t="shared" si="16"/>
        <v>Inf</v>
      </c>
      <c r="H304">
        <v>2.3000000000000001E-4</v>
      </c>
      <c r="I304">
        <v>1.06E-4</v>
      </c>
      <c r="J304">
        <f t="shared" si="17"/>
        <v>1.2400000000000001E-4</v>
      </c>
      <c r="K304">
        <f t="shared" si="18"/>
        <v>3.3600000000000004E-4</v>
      </c>
      <c r="L304">
        <f t="shared" si="19"/>
        <v>5.3000000000000001E-5</v>
      </c>
      <c r="M304" t="s">
        <v>360</v>
      </c>
      <c r="N304" t="s">
        <v>361</v>
      </c>
      <c r="O304">
        <v>3</v>
      </c>
      <c r="P304">
        <v>5.3000000000000001E-5</v>
      </c>
      <c r="Q304" s="46">
        <v>23</v>
      </c>
      <c r="R304">
        <v>2</v>
      </c>
    </row>
    <row r="305" spans="1:18" x14ac:dyDescent="0.3">
      <c r="A305">
        <v>304</v>
      </c>
      <c r="B305" t="s">
        <v>369</v>
      </c>
      <c r="C305" t="s">
        <v>359</v>
      </c>
      <c r="D305" s="7">
        <v>42481</v>
      </c>
      <c r="E305" t="s">
        <v>345</v>
      </c>
      <c r="G305" t="str">
        <f t="shared" si="16"/>
        <v>Inf</v>
      </c>
      <c r="H305">
        <v>5.4000000000000001E-4</v>
      </c>
      <c r="I305">
        <v>1.12E-4</v>
      </c>
      <c r="J305">
        <f t="shared" si="17"/>
        <v>4.28E-4</v>
      </c>
      <c r="K305">
        <f t="shared" si="18"/>
        <v>6.5200000000000002E-4</v>
      </c>
      <c r="L305">
        <f t="shared" si="19"/>
        <v>5.5999999999999999E-5</v>
      </c>
      <c r="M305" t="s">
        <v>360</v>
      </c>
      <c r="N305" t="s">
        <v>361</v>
      </c>
      <c r="O305">
        <v>3</v>
      </c>
      <c r="P305">
        <v>5.5999999999999999E-5</v>
      </c>
      <c r="Q305" s="46">
        <v>10</v>
      </c>
      <c r="R305">
        <v>2</v>
      </c>
    </row>
    <row r="306" spans="1:18" x14ac:dyDescent="0.3">
      <c r="A306">
        <v>305</v>
      </c>
      <c r="B306" t="s">
        <v>369</v>
      </c>
      <c r="C306" t="s">
        <v>359</v>
      </c>
      <c r="D306" s="7">
        <v>42481</v>
      </c>
      <c r="E306" t="s">
        <v>346</v>
      </c>
      <c r="G306" t="str">
        <f t="shared" si="16"/>
        <v>Inf</v>
      </c>
      <c r="H306">
        <v>1.3000000000000002E-3</v>
      </c>
      <c r="I306">
        <v>2.2000000000000001E-4</v>
      </c>
      <c r="J306">
        <f t="shared" si="17"/>
        <v>1.0800000000000002E-3</v>
      </c>
      <c r="K306">
        <f t="shared" si="18"/>
        <v>1.5200000000000001E-3</v>
      </c>
      <c r="L306">
        <f t="shared" si="19"/>
        <v>1.1E-4</v>
      </c>
      <c r="M306" t="s">
        <v>360</v>
      </c>
      <c r="N306" t="s">
        <v>361</v>
      </c>
      <c r="O306">
        <v>4</v>
      </c>
      <c r="P306">
        <v>1.1E-4</v>
      </c>
      <c r="Q306" s="46">
        <v>8</v>
      </c>
      <c r="R306">
        <v>2</v>
      </c>
    </row>
    <row r="307" spans="1:18" x14ac:dyDescent="0.3">
      <c r="A307">
        <v>306</v>
      </c>
      <c r="B307" t="s">
        <v>369</v>
      </c>
      <c r="C307" t="s">
        <v>359</v>
      </c>
      <c r="D307" s="7">
        <v>42481</v>
      </c>
      <c r="E307" t="s">
        <v>347</v>
      </c>
      <c r="G307" t="str">
        <f t="shared" si="16"/>
        <v>Inf</v>
      </c>
      <c r="H307">
        <v>8.1999999999999998E-4</v>
      </c>
      <c r="I307">
        <v>7.2000000000000002E-5</v>
      </c>
      <c r="J307">
        <f t="shared" si="17"/>
        <v>7.4799999999999997E-4</v>
      </c>
      <c r="K307">
        <f t="shared" si="18"/>
        <v>8.92E-4</v>
      </c>
      <c r="L307">
        <f t="shared" si="19"/>
        <v>3.6000000000000001E-5</v>
      </c>
      <c r="M307" t="s">
        <v>360</v>
      </c>
      <c r="N307" t="s">
        <v>361</v>
      </c>
      <c r="O307">
        <v>3</v>
      </c>
      <c r="P307">
        <v>3.6000000000000001E-5</v>
      </c>
      <c r="Q307" s="46">
        <v>4</v>
      </c>
      <c r="R307">
        <v>2</v>
      </c>
    </row>
    <row r="308" spans="1:18" x14ac:dyDescent="0.3">
      <c r="A308">
        <v>307</v>
      </c>
      <c r="B308" t="s">
        <v>369</v>
      </c>
      <c r="C308" t="s">
        <v>359</v>
      </c>
      <c r="D308" s="7">
        <v>42481</v>
      </c>
      <c r="E308" t="s">
        <v>348</v>
      </c>
      <c r="G308" t="str">
        <f t="shared" si="16"/>
        <v>Inf</v>
      </c>
      <c r="H308">
        <v>2.8000000000000003E-4</v>
      </c>
      <c r="I308">
        <v>1.3800000000000002E-4</v>
      </c>
      <c r="J308">
        <f t="shared" si="17"/>
        <v>1.4200000000000001E-4</v>
      </c>
      <c r="K308">
        <f t="shared" si="18"/>
        <v>4.1800000000000008E-4</v>
      </c>
      <c r="L308">
        <f t="shared" si="19"/>
        <v>6.900000000000001E-5</v>
      </c>
      <c r="M308" t="s">
        <v>360</v>
      </c>
      <c r="N308" t="s">
        <v>361</v>
      </c>
      <c r="O308">
        <v>3</v>
      </c>
      <c r="P308">
        <v>6.900000000000001E-5</v>
      </c>
      <c r="Q308" s="46">
        <v>25</v>
      </c>
      <c r="R308">
        <v>2</v>
      </c>
    </row>
    <row r="309" spans="1:18" x14ac:dyDescent="0.3">
      <c r="A309">
        <v>308</v>
      </c>
      <c r="B309" t="s">
        <v>369</v>
      </c>
      <c r="C309" t="s">
        <v>359</v>
      </c>
      <c r="D309" s="7">
        <v>42481</v>
      </c>
      <c r="E309" t="s">
        <v>349</v>
      </c>
      <c r="G309" t="str">
        <f t="shared" si="16"/>
        <v>Inf</v>
      </c>
      <c r="H309">
        <v>2.1000000000000003E-3</v>
      </c>
      <c r="I309">
        <v>1.0600000000000002E-3</v>
      </c>
      <c r="J309">
        <f t="shared" si="17"/>
        <v>1.0400000000000001E-3</v>
      </c>
      <c r="K309">
        <f t="shared" si="18"/>
        <v>3.1600000000000005E-3</v>
      </c>
      <c r="L309">
        <f t="shared" si="19"/>
        <v>5.3000000000000009E-4</v>
      </c>
      <c r="M309" t="s">
        <v>360</v>
      </c>
      <c r="N309" t="s">
        <v>361</v>
      </c>
      <c r="O309">
        <v>3</v>
      </c>
      <c r="P309">
        <v>5.3000000000000009E-4</v>
      </c>
      <c r="Q309" s="46">
        <v>25</v>
      </c>
      <c r="R309">
        <v>2</v>
      </c>
    </row>
    <row r="310" spans="1:18" x14ac:dyDescent="0.3">
      <c r="A310">
        <v>309</v>
      </c>
      <c r="B310" t="s">
        <v>369</v>
      </c>
      <c r="C310" t="s">
        <v>359</v>
      </c>
      <c r="D310" s="7">
        <v>42481</v>
      </c>
      <c r="E310" t="s">
        <v>350</v>
      </c>
      <c r="G310" t="str">
        <f t="shared" si="16"/>
        <v>Inf</v>
      </c>
      <c r="H310">
        <v>8.1999999999999998E-4</v>
      </c>
      <c r="I310">
        <v>5.6000000000000006E-4</v>
      </c>
      <c r="J310">
        <f t="shared" si="17"/>
        <v>2.5999999999999992E-4</v>
      </c>
      <c r="K310">
        <f t="shared" si="18"/>
        <v>1.3800000000000002E-3</v>
      </c>
      <c r="L310">
        <f t="shared" si="19"/>
        <v>2.8000000000000003E-4</v>
      </c>
      <c r="M310" t="s">
        <v>360</v>
      </c>
      <c r="N310" t="s">
        <v>361</v>
      </c>
      <c r="O310">
        <v>3</v>
      </c>
      <c r="P310">
        <v>2.8000000000000003E-4</v>
      </c>
      <c r="Q310" s="46">
        <v>34</v>
      </c>
      <c r="R310">
        <v>2</v>
      </c>
    </row>
    <row r="311" spans="1:18" x14ac:dyDescent="0.3">
      <c r="A311">
        <v>310</v>
      </c>
      <c r="B311" t="s">
        <v>369</v>
      </c>
      <c r="C311" t="s">
        <v>359</v>
      </c>
      <c r="D311" s="7">
        <v>42481</v>
      </c>
      <c r="E311" t="s">
        <v>351</v>
      </c>
      <c r="G311" t="str">
        <f t="shared" si="16"/>
        <v>Inf</v>
      </c>
      <c r="H311">
        <v>8.4999999999999995E-4</v>
      </c>
      <c r="I311">
        <v>3.1999999999999999E-5</v>
      </c>
      <c r="J311">
        <f t="shared" si="17"/>
        <v>8.1799999999999993E-4</v>
      </c>
      <c r="K311">
        <f t="shared" si="18"/>
        <v>8.8199999999999997E-4</v>
      </c>
      <c r="L311">
        <f t="shared" si="19"/>
        <v>1.5999999999999999E-5</v>
      </c>
      <c r="M311" t="s">
        <v>360</v>
      </c>
      <c r="N311" t="s">
        <v>361</v>
      </c>
      <c r="O311">
        <v>4</v>
      </c>
      <c r="P311">
        <v>1.5999999999999999E-5</v>
      </c>
      <c r="Q311" s="46">
        <v>2</v>
      </c>
      <c r="R311">
        <v>2</v>
      </c>
    </row>
    <row r="312" spans="1:18" x14ac:dyDescent="0.3">
      <c r="A312">
        <v>311</v>
      </c>
      <c r="B312" t="s">
        <v>369</v>
      </c>
      <c r="C312" t="s">
        <v>359</v>
      </c>
      <c r="D312" s="7">
        <v>42481</v>
      </c>
      <c r="E312" t="s">
        <v>352</v>
      </c>
      <c r="G312" t="str">
        <f t="shared" si="16"/>
        <v>Inf</v>
      </c>
      <c r="H312">
        <v>9.7999999999999997E-4</v>
      </c>
      <c r="I312">
        <v>4.4000000000000002E-4</v>
      </c>
      <c r="J312">
        <f t="shared" si="17"/>
        <v>5.399999999999999E-4</v>
      </c>
      <c r="K312">
        <f t="shared" si="18"/>
        <v>1.42E-3</v>
      </c>
      <c r="L312">
        <f t="shared" si="19"/>
        <v>2.2000000000000001E-4</v>
      </c>
      <c r="M312" t="s">
        <v>360</v>
      </c>
      <c r="N312" t="s">
        <v>361</v>
      </c>
      <c r="O312">
        <v>4</v>
      </c>
      <c r="P312">
        <v>2.2000000000000001E-4</v>
      </c>
      <c r="Q312" s="46">
        <v>22</v>
      </c>
      <c r="R312">
        <v>2</v>
      </c>
    </row>
    <row r="313" spans="1:18" x14ac:dyDescent="0.3">
      <c r="A313">
        <v>312</v>
      </c>
      <c r="B313" t="s">
        <v>369</v>
      </c>
      <c r="C313" t="s">
        <v>359</v>
      </c>
      <c r="D313" s="7">
        <v>42481</v>
      </c>
      <c r="E313" t="s">
        <v>353</v>
      </c>
      <c r="G313" t="str">
        <f t="shared" si="16"/>
        <v>Inf</v>
      </c>
      <c r="H313">
        <v>3.8000000000000002E-4</v>
      </c>
      <c r="I313">
        <v>1.8599999999999999E-4</v>
      </c>
      <c r="J313">
        <f t="shared" si="17"/>
        <v>1.9400000000000003E-4</v>
      </c>
      <c r="K313">
        <f t="shared" si="18"/>
        <v>5.6599999999999999E-4</v>
      </c>
      <c r="L313">
        <f t="shared" si="19"/>
        <v>9.2999999999999997E-5</v>
      </c>
      <c r="M313" t="s">
        <v>360</v>
      </c>
      <c r="N313" t="s">
        <v>361</v>
      </c>
      <c r="O313">
        <v>3</v>
      </c>
      <c r="P313">
        <v>9.2999999999999997E-5</v>
      </c>
      <c r="Q313" s="46">
        <v>24</v>
      </c>
      <c r="R313">
        <v>2</v>
      </c>
    </row>
    <row r="314" spans="1:18" x14ac:dyDescent="0.3">
      <c r="A314">
        <v>313</v>
      </c>
      <c r="B314" t="s">
        <v>369</v>
      </c>
      <c r="C314" t="s">
        <v>359</v>
      </c>
      <c r="D314" s="7">
        <v>42481</v>
      </c>
      <c r="E314" t="s">
        <v>354</v>
      </c>
      <c r="G314" t="str">
        <f t="shared" si="16"/>
        <v>Inf</v>
      </c>
      <c r="H314">
        <v>6.7000000000000002E-3</v>
      </c>
      <c r="I314">
        <v>8.8000000000000003E-4</v>
      </c>
      <c r="J314">
        <f t="shared" si="17"/>
        <v>5.8200000000000005E-3</v>
      </c>
      <c r="K314">
        <f t="shared" si="18"/>
        <v>7.5799999999999999E-3</v>
      </c>
      <c r="L314">
        <f t="shared" si="19"/>
        <v>4.4000000000000002E-4</v>
      </c>
      <c r="M314" t="s">
        <v>360</v>
      </c>
      <c r="N314" t="s">
        <v>361</v>
      </c>
      <c r="O314">
        <v>3</v>
      </c>
      <c r="P314">
        <v>4.4000000000000002E-4</v>
      </c>
      <c r="Q314" s="46">
        <v>7</v>
      </c>
      <c r="R314">
        <v>2</v>
      </c>
    </row>
    <row r="315" spans="1:18" x14ac:dyDescent="0.3">
      <c r="A315">
        <v>314</v>
      </c>
      <c r="B315" t="s">
        <v>369</v>
      </c>
      <c r="C315" t="s">
        <v>359</v>
      </c>
      <c r="D315" s="7">
        <v>42481</v>
      </c>
      <c r="E315" t="s">
        <v>355</v>
      </c>
      <c r="G315" t="str">
        <f t="shared" si="16"/>
        <v>Inf</v>
      </c>
      <c r="H315">
        <v>4.2999999999999999E-4</v>
      </c>
      <c r="I315">
        <v>1.74E-4</v>
      </c>
      <c r="J315">
        <f t="shared" si="17"/>
        <v>2.5599999999999999E-4</v>
      </c>
      <c r="K315">
        <f t="shared" si="18"/>
        <v>6.0399999999999994E-4</v>
      </c>
      <c r="L315">
        <f t="shared" si="19"/>
        <v>8.7000000000000001E-5</v>
      </c>
      <c r="M315" t="s">
        <v>360</v>
      </c>
      <c r="N315" t="s">
        <v>361</v>
      </c>
      <c r="O315">
        <v>4</v>
      </c>
      <c r="P315">
        <v>8.7000000000000001E-5</v>
      </c>
      <c r="Q315" s="46">
        <v>20</v>
      </c>
      <c r="R315">
        <v>2</v>
      </c>
    </row>
    <row r="316" spans="1:18" x14ac:dyDescent="0.3">
      <c r="A316">
        <v>315</v>
      </c>
      <c r="B316" t="s">
        <v>369</v>
      </c>
      <c r="C316" t="s">
        <v>359</v>
      </c>
      <c r="D316" s="7">
        <v>42481</v>
      </c>
      <c r="E316" t="s">
        <v>356</v>
      </c>
      <c r="G316" t="str">
        <f t="shared" si="16"/>
        <v>Inf</v>
      </c>
      <c r="H316">
        <v>8.4999999999999995E-4</v>
      </c>
      <c r="I316">
        <v>1.64E-4</v>
      </c>
      <c r="J316">
        <f t="shared" si="17"/>
        <v>6.8599999999999998E-4</v>
      </c>
      <c r="K316">
        <f t="shared" si="18"/>
        <v>1.0139999999999999E-3</v>
      </c>
      <c r="L316">
        <f t="shared" si="19"/>
        <v>8.2000000000000001E-5</v>
      </c>
      <c r="M316" t="s">
        <v>360</v>
      </c>
      <c r="N316" t="s">
        <v>361</v>
      </c>
      <c r="O316">
        <v>4</v>
      </c>
      <c r="P316">
        <v>8.2000000000000001E-5</v>
      </c>
      <c r="Q316" s="46">
        <v>10</v>
      </c>
      <c r="R316">
        <v>2</v>
      </c>
    </row>
    <row r="317" spans="1:18" x14ac:dyDescent="0.3">
      <c r="A317">
        <v>316</v>
      </c>
      <c r="B317" t="s">
        <v>369</v>
      </c>
      <c r="C317" t="s">
        <v>359</v>
      </c>
      <c r="D317" s="7">
        <v>42481</v>
      </c>
      <c r="E317" t="s">
        <v>357</v>
      </c>
      <c r="G317" t="str">
        <f t="shared" si="16"/>
        <v>Inf</v>
      </c>
      <c r="H317">
        <v>0.01</v>
      </c>
      <c r="I317">
        <v>5.2000000000000006E-3</v>
      </c>
      <c r="J317">
        <f t="shared" si="17"/>
        <v>4.7999999999999996E-3</v>
      </c>
      <c r="K317">
        <f t="shared" si="18"/>
        <v>1.5200000000000002E-2</v>
      </c>
      <c r="L317">
        <f t="shared" si="19"/>
        <v>2.6000000000000003E-3</v>
      </c>
      <c r="M317" t="s">
        <v>360</v>
      </c>
      <c r="N317" t="s">
        <v>361</v>
      </c>
      <c r="O317">
        <v>3</v>
      </c>
      <c r="P317">
        <v>2.6000000000000003E-3</v>
      </c>
      <c r="Q317" s="46">
        <v>25</v>
      </c>
      <c r="R317">
        <v>2</v>
      </c>
    </row>
    <row r="318" spans="1:18" x14ac:dyDescent="0.3">
      <c r="A318">
        <v>317</v>
      </c>
      <c r="B318" t="s">
        <v>369</v>
      </c>
      <c r="C318" t="s">
        <v>359</v>
      </c>
      <c r="D318" s="7">
        <v>42481</v>
      </c>
      <c r="E318" t="s">
        <v>410</v>
      </c>
      <c r="G318" t="str">
        <f t="shared" si="16"/>
        <v>Inf</v>
      </c>
      <c r="H318">
        <v>7.3000000000000001E-3</v>
      </c>
      <c r="I318">
        <v>2.6000000000000003E-3</v>
      </c>
      <c r="J318">
        <f t="shared" si="17"/>
        <v>4.6999999999999993E-3</v>
      </c>
      <c r="K318">
        <f t="shared" si="18"/>
        <v>9.9000000000000008E-3</v>
      </c>
      <c r="L318">
        <f t="shared" si="19"/>
        <v>1.3000000000000002E-3</v>
      </c>
      <c r="M318" t="s">
        <v>360</v>
      </c>
      <c r="N318" t="s">
        <v>361</v>
      </c>
      <c r="O318">
        <v>3</v>
      </c>
      <c r="P318">
        <v>1.3000000000000002E-3</v>
      </c>
      <c r="Q318" s="46">
        <v>18</v>
      </c>
      <c r="R318">
        <v>2</v>
      </c>
    </row>
    <row r="319" spans="1:18" x14ac:dyDescent="0.3">
      <c r="A319">
        <v>318</v>
      </c>
      <c r="B319" t="s">
        <v>369</v>
      </c>
      <c r="C319" t="s">
        <v>359</v>
      </c>
      <c r="D319" s="7">
        <v>42481</v>
      </c>
      <c r="E319" t="s">
        <v>358</v>
      </c>
      <c r="G319" t="str">
        <f t="shared" si="16"/>
        <v>Inf</v>
      </c>
      <c r="H319">
        <v>3.5000000000000004E-5</v>
      </c>
      <c r="I319">
        <v>2.8E-5</v>
      </c>
      <c r="J319">
        <f t="shared" si="17"/>
        <v>7.0000000000000041E-6</v>
      </c>
      <c r="K319">
        <f t="shared" si="18"/>
        <v>6.3E-5</v>
      </c>
      <c r="L319">
        <f t="shared" si="19"/>
        <v>1.4E-5</v>
      </c>
      <c r="M319" t="s">
        <v>360</v>
      </c>
      <c r="N319" t="s">
        <v>361</v>
      </c>
      <c r="O319">
        <v>4</v>
      </c>
      <c r="P319">
        <v>1.4E-5</v>
      </c>
      <c r="Q319" s="46">
        <v>40</v>
      </c>
      <c r="R319">
        <v>2</v>
      </c>
    </row>
  </sheetData>
  <autoFilter ref="A1:Q319">
    <sortState ref="A2:Q2920">
      <sortCondition ref="E1:E2920"/>
    </sortState>
  </autoFilter>
  <sortState ref="A2:R2897">
    <sortCondition ref="B2:B2897"/>
    <sortCondition ref="E2:E28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5"/>
  <sheetViews>
    <sheetView workbookViewId="0">
      <selection activeCell="D2" sqref="D2:I16"/>
    </sheetView>
  </sheetViews>
  <sheetFormatPr defaultColWidth="9.109375" defaultRowHeight="13.8" x14ac:dyDescent="0.25"/>
  <cols>
    <col min="1" max="1" width="8" style="26" bestFit="1" customWidth="1"/>
    <col min="2" max="3" width="23.109375" style="26" bestFit="1" customWidth="1"/>
    <col min="4" max="11" width="9.109375" style="29"/>
    <col min="12" max="16384" width="9.109375" style="26"/>
  </cols>
  <sheetData>
    <row r="1" spans="1:12" x14ac:dyDescent="0.25">
      <c r="D1" s="134" t="s">
        <v>403</v>
      </c>
      <c r="E1" s="134"/>
      <c r="F1" s="134"/>
      <c r="G1" s="134"/>
      <c r="H1" s="134"/>
      <c r="I1" s="134"/>
      <c r="J1" s="134"/>
      <c r="K1" s="134"/>
    </row>
    <row r="2" spans="1:12" s="25" customFormat="1" x14ac:dyDescent="0.25">
      <c r="A2" s="27" t="s">
        <v>367</v>
      </c>
      <c r="B2" s="23" t="s">
        <v>364</v>
      </c>
      <c r="C2" s="27" t="s">
        <v>368</v>
      </c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B3" s="28"/>
    </row>
    <row r="4" spans="1:12" x14ac:dyDescent="0.25">
      <c r="B4" s="28"/>
    </row>
    <row r="5" spans="1:12" x14ac:dyDescent="0.25">
      <c r="B5" s="28"/>
    </row>
    <row r="6" spans="1:12" x14ac:dyDescent="0.25">
      <c r="B6" s="28"/>
    </row>
    <row r="7" spans="1:12" x14ac:dyDescent="0.25">
      <c r="B7" s="28"/>
    </row>
    <row r="8" spans="1:12" x14ac:dyDescent="0.25">
      <c r="B8" s="28"/>
    </row>
    <row r="9" spans="1:12" x14ac:dyDescent="0.25">
      <c r="B9" s="28"/>
    </row>
    <row r="10" spans="1:12" x14ac:dyDescent="0.25">
      <c r="B10" s="28"/>
    </row>
    <row r="11" spans="1:12" x14ac:dyDescent="0.25">
      <c r="B11" s="28"/>
    </row>
    <row r="12" spans="1:12" x14ac:dyDescent="0.25">
      <c r="B12" s="28"/>
    </row>
    <row r="13" spans="1:12" x14ac:dyDescent="0.25">
      <c r="B13" s="28"/>
    </row>
    <row r="14" spans="1:12" x14ac:dyDescent="0.25">
      <c r="B14" s="28"/>
    </row>
    <row r="15" spans="1:12" x14ac:dyDescent="0.25">
      <c r="B15" s="28"/>
    </row>
    <row r="16" spans="1:12" x14ac:dyDescent="0.25">
      <c r="B16" s="28"/>
    </row>
    <row r="17" spans="2:2" x14ac:dyDescent="0.25">
      <c r="B17" s="28"/>
    </row>
    <row r="18" spans="2:2" x14ac:dyDescent="0.25">
      <c r="B18" s="28"/>
    </row>
    <row r="19" spans="2:2" x14ac:dyDescent="0.25">
      <c r="B19" s="28"/>
    </row>
    <row r="20" spans="2:2" x14ac:dyDescent="0.25">
      <c r="B20" s="28"/>
    </row>
    <row r="21" spans="2:2" x14ac:dyDescent="0.25">
      <c r="B21" s="28"/>
    </row>
    <row r="22" spans="2:2" x14ac:dyDescent="0.25">
      <c r="B22" s="28"/>
    </row>
    <row r="23" spans="2:2" x14ac:dyDescent="0.25">
      <c r="B23" s="28"/>
    </row>
    <row r="24" spans="2:2" x14ac:dyDescent="0.25">
      <c r="B24" s="28"/>
    </row>
    <row r="25" spans="2:2" x14ac:dyDescent="0.25">
      <c r="B25" s="28"/>
    </row>
    <row r="26" spans="2:2" x14ac:dyDescent="0.25">
      <c r="B26" s="28"/>
    </row>
    <row r="27" spans="2:2" x14ac:dyDescent="0.25">
      <c r="B27" s="28"/>
    </row>
    <row r="28" spans="2:2" x14ac:dyDescent="0.25">
      <c r="B28" s="28"/>
    </row>
    <row r="29" spans="2:2" x14ac:dyDescent="0.25">
      <c r="B29" s="28"/>
    </row>
    <row r="30" spans="2:2" x14ac:dyDescent="0.25">
      <c r="B30" s="28"/>
    </row>
    <row r="31" spans="2:2" x14ac:dyDescent="0.25">
      <c r="B31" s="28"/>
    </row>
    <row r="32" spans="2:2" x14ac:dyDescent="0.25">
      <c r="B32" s="28"/>
    </row>
    <row r="33" spans="2:2" x14ac:dyDescent="0.25">
      <c r="B33" s="28"/>
    </row>
    <row r="34" spans="2:2" x14ac:dyDescent="0.25">
      <c r="B34" s="28"/>
    </row>
    <row r="35" spans="2:2" x14ac:dyDescent="0.25">
      <c r="B35" s="28"/>
    </row>
    <row r="36" spans="2:2" x14ac:dyDescent="0.25">
      <c r="B36" s="28"/>
    </row>
    <row r="37" spans="2:2" x14ac:dyDescent="0.25">
      <c r="B37" s="28"/>
    </row>
    <row r="38" spans="2:2" x14ac:dyDescent="0.25">
      <c r="B38" s="28"/>
    </row>
    <row r="39" spans="2:2" x14ac:dyDescent="0.25">
      <c r="B39" s="28"/>
    </row>
    <row r="40" spans="2:2" x14ac:dyDescent="0.25">
      <c r="B40" s="28"/>
    </row>
    <row r="41" spans="2:2" x14ac:dyDescent="0.25">
      <c r="B41" s="28"/>
    </row>
    <row r="42" spans="2:2" x14ac:dyDescent="0.25">
      <c r="B42" s="28"/>
    </row>
    <row r="43" spans="2:2" x14ac:dyDescent="0.25">
      <c r="B43" s="28"/>
    </row>
    <row r="44" spans="2:2" x14ac:dyDescent="0.25">
      <c r="B44" s="28"/>
    </row>
    <row r="45" spans="2:2" x14ac:dyDescent="0.25">
      <c r="B45" s="28"/>
    </row>
    <row r="46" spans="2:2" x14ac:dyDescent="0.25">
      <c r="B46" s="28"/>
    </row>
    <row r="47" spans="2:2" x14ac:dyDescent="0.25">
      <c r="B47" s="28"/>
    </row>
    <row r="48" spans="2:2" x14ac:dyDescent="0.25">
      <c r="B48" s="28"/>
    </row>
    <row r="49" spans="2:2" x14ac:dyDescent="0.25">
      <c r="B49" s="28"/>
    </row>
    <row r="50" spans="2:2" x14ac:dyDescent="0.25">
      <c r="B50" s="28"/>
    </row>
    <row r="51" spans="2:2" x14ac:dyDescent="0.25">
      <c r="B51" s="28"/>
    </row>
    <row r="52" spans="2:2" x14ac:dyDescent="0.25">
      <c r="B52" s="28"/>
    </row>
    <row r="53" spans="2:2" x14ac:dyDescent="0.25">
      <c r="B53" s="28"/>
    </row>
    <row r="54" spans="2:2" x14ac:dyDescent="0.25">
      <c r="B54" s="28"/>
    </row>
    <row r="55" spans="2:2" x14ac:dyDescent="0.25">
      <c r="B55" s="28"/>
    </row>
    <row r="56" spans="2:2" x14ac:dyDescent="0.25">
      <c r="B56" s="28"/>
    </row>
    <row r="57" spans="2:2" x14ac:dyDescent="0.25">
      <c r="B57" s="28"/>
    </row>
    <row r="58" spans="2:2" x14ac:dyDescent="0.25">
      <c r="B58" s="28"/>
    </row>
    <row r="59" spans="2:2" x14ac:dyDescent="0.25">
      <c r="B59" s="28"/>
    </row>
    <row r="60" spans="2:2" x14ac:dyDescent="0.25">
      <c r="B60" s="28"/>
    </row>
    <row r="61" spans="2:2" x14ac:dyDescent="0.25">
      <c r="B61" s="28"/>
    </row>
    <row r="62" spans="2:2" x14ac:dyDescent="0.25">
      <c r="B62" s="28"/>
    </row>
    <row r="63" spans="2:2" x14ac:dyDescent="0.25">
      <c r="B63" s="28"/>
    </row>
    <row r="64" spans="2:2" x14ac:dyDescent="0.25">
      <c r="B64" s="28"/>
    </row>
    <row r="65" spans="2:2" x14ac:dyDescent="0.25">
      <c r="B65" s="28"/>
    </row>
    <row r="66" spans="2:2" x14ac:dyDescent="0.25">
      <c r="B66" s="28"/>
    </row>
    <row r="67" spans="2:2" x14ac:dyDescent="0.25">
      <c r="B67" s="28"/>
    </row>
    <row r="68" spans="2:2" x14ac:dyDescent="0.25">
      <c r="B68" s="28"/>
    </row>
    <row r="69" spans="2:2" x14ac:dyDescent="0.25">
      <c r="B69" s="28"/>
    </row>
    <row r="70" spans="2:2" x14ac:dyDescent="0.25">
      <c r="B70" s="28"/>
    </row>
    <row r="71" spans="2:2" x14ac:dyDescent="0.25">
      <c r="B71" s="28"/>
    </row>
    <row r="72" spans="2:2" x14ac:dyDescent="0.25">
      <c r="B72" s="28"/>
    </row>
    <row r="73" spans="2:2" x14ac:dyDescent="0.25">
      <c r="B73" s="28"/>
    </row>
    <row r="74" spans="2:2" x14ac:dyDescent="0.25">
      <c r="B74" s="28"/>
    </row>
    <row r="75" spans="2:2" x14ac:dyDescent="0.25">
      <c r="B75" s="28"/>
    </row>
    <row r="76" spans="2:2" x14ac:dyDescent="0.25">
      <c r="B76" s="28"/>
    </row>
    <row r="77" spans="2:2" x14ac:dyDescent="0.25">
      <c r="B77" s="28"/>
    </row>
    <row r="78" spans="2:2" x14ac:dyDescent="0.25">
      <c r="B78" s="28"/>
    </row>
    <row r="79" spans="2:2" x14ac:dyDescent="0.25">
      <c r="B79" s="28"/>
    </row>
    <row r="80" spans="2:2" x14ac:dyDescent="0.25">
      <c r="B80" s="28"/>
    </row>
    <row r="81" spans="2:13" x14ac:dyDescent="0.25">
      <c r="B81" s="28"/>
    </row>
    <row r="82" spans="2:13" x14ac:dyDescent="0.25">
      <c r="B82" s="28"/>
    </row>
    <row r="83" spans="2:13" x14ac:dyDescent="0.25">
      <c r="B83" s="28"/>
    </row>
    <row r="84" spans="2:13" x14ac:dyDescent="0.25">
      <c r="B84" s="28"/>
    </row>
    <row r="85" spans="2:13" x14ac:dyDescent="0.25">
      <c r="B85" s="28"/>
    </row>
    <row r="86" spans="2:13" x14ac:dyDescent="0.25">
      <c r="B86" s="28"/>
    </row>
    <row r="87" spans="2:13" x14ac:dyDescent="0.25">
      <c r="B87" s="28"/>
    </row>
    <row r="88" spans="2:13" x14ac:dyDescent="0.25">
      <c r="B88" s="28"/>
    </row>
    <row r="89" spans="2:13" x14ac:dyDescent="0.25">
      <c r="B89" s="28"/>
      <c r="M89" s="30"/>
    </row>
    <row r="90" spans="2:13" x14ac:dyDescent="0.25">
      <c r="B90" s="28"/>
    </row>
    <row r="91" spans="2:13" x14ac:dyDescent="0.25">
      <c r="B91" s="28"/>
    </row>
    <row r="92" spans="2:13" x14ac:dyDescent="0.25">
      <c r="B92" s="28"/>
    </row>
    <row r="93" spans="2:13" x14ac:dyDescent="0.25">
      <c r="B93" s="28"/>
    </row>
    <row r="94" spans="2:13" x14ac:dyDescent="0.25">
      <c r="B94" s="28"/>
    </row>
    <row r="95" spans="2:13" x14ac:dyDescent="0.25">
      <c r="B95" s="28"/>
    </row>
    <row r="96" spans="2:13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  <row r="111" spans="2:2" x14ac:dyDescent="0.25">
      <c r="B111" s="28"/>
    </row>
    <row r="112" spans="2:2" x14ac:dyDescent="0.25">
      <c r="B112" s="28"/>
    </row>
    <row r="113" spans="2:2" x14ac:dyDescent="0.25">
      <c r="B113" s="28"/>
    </row>
    <row r="114" spans="2:2" x14ac:dyDescent="0.25">
      <c r="B114" s="28"/>
    </row>
    <row r="115" spans="2:2" x14ac:dyDescent="0.25">
      <c r="B115" s="28"/>
    </row>
    <row r="116" spans="2:2" x14ac:dyDescent="0.25">
      <c r="B116" s="28"/>
    </row>
    <row r="117" spans="2:2" x14ac:dyDescent="0.25">
      <c r="B117" s="28"/>
    </row>
    <row r="118" spans="2:2" x14ac:dyDescent="0.25">
      <c r="B118" s="28"/>
    </row>
    <row r="119" spans="2:2" x14ac:dyDescent="0.25">
      <c r="B119" s="28"/>
    </row>
    <row r="120" spans="2:2" x14ac:dyDescent="0.25">
      <c r="B120" s="28"/>
    </row>
    <row r="121" spans="2:2" x14ac:dyDescent="0.25">
      <c r="B121" s="28"/>
    </row>
    <row r="122" spans="2:2" x14ac:dyDescent="0.25">
      <c r="B122" s="28"/>
    </row>
    <row r="123" spans="2:2" x14ac:dyDescent="0.25">
      <c r="B123" s="28"/>
    </row>
    <row r="124" spans="2:2" x14ac:dyDescent="0.25">
      <c r="B124" s="28"/>
    </row>
    <row r="125" spans="2:2" x14ac:dyDescent="0.25">
      <c r="B125" s="28"/>
    </row>
    <row r="126" spans="2:2" x14ac:dyDescent="0.25">
      <c r="B126" s="28"/>
    </row>
    <row r="127" spans="2:2" x14ac:dyDescent="0.25">
      <c r="B127" s="28"/>
    </row>
    <row r="128" spans="2:2" x14ac:dyDescent="0.25">
      <c r="B128" s="28"/>
    </row>
    <row r="129" spans="2:2" x14ac:dyDescent="0.25">
      <c r="B129" s="28"/>
    </row>
    <row r="130" spans="2:2" x14ac:dyDescent="0.25">
      <c r="B130" s="28"/>
    </row>
    <row r="131" spans="2:2" x14ac:dyDescent="0.25">
      <c r="B131" s="28"/>
    </row>
    <row r="132" spans="2:2" x14ac:dyDescent="0.25">
      <c r="B132" s="28"/>
    </row>
    <row r="133" spans="2:2" x14ac:dyDescent="0.25">
      <c r="B133" s="28"/>
    </row>
    <row r="134" spans="2:2" x14ac:dyDescent="0.25">
      <c r="B134" s="28"/>
    </row>
    <row r="135" spans="2:2" x14ac:dyDescent="0.25">
      <c r="B135" s="28"/>
    </row>
    <row r="136" spans="2:2" x14ac:dyDescent="0.25">
      <c r="B136" s="28"/>
    </row>
    <row r="137" spans="2:2" x14ac:dyDescent="0.25">
      <c r="B137" s="28"/>
    </row>
    <row r="138" spans="2:2" x14ac:dyDescent="0.25">
      <c r="B138" s="28"/>
    </row>
    <row r="139" spans="2:2" x14ac:dyDescent="0.25">
      <c r="B139" s="28"/>
    </row>
    <row r="140" spans="2:2" x14ac:dyDescent="0.25">
      <c r="B140" s="28"/>
    </row>
    <row r="141" spans="2:2" x14ac:dyDescent="0.25">
      <c r="B141" s="28"/>
    </row>
    <row r="142" spans="2:2" x14ac:dyDescent="0.25">
      <c r="B142" s="28"/>
    </row>
    <row r="143" spans="2:2" x14ac:dyDescent="0.25">
      <c r="B143" s="28"/>
    </row>
    <row r="144" spans="2:2" x14ac:dyDescent="0.25">
      <c r="B144" s="28"/>
    </row>
    <row r="145" spans="2:2" x14ac:dyDescent="0.25">
      <c r="B145" s="28"/>
    </row>
    <row r="146" spans="2:2" x14ac:dyDescent="0.25">
      <c r="B146" s="28"/>
    </row>
    <row r="147" spans="2:2" x14ac:dyDescent="0.25">
      <c r="B147" s="28"/>
    </row>
    <row r="148" spans="2:2" x14ac:dyDescent="0.25">
      <c r="B148" s="28"/>
    </row>
    <row r="149" spans="2:2" x14ac:dyDescent="0.25">
      <c r="B149" s="28"/>
    </row>
    <row r="150" spans="2:2" x14ac:dyDescent="0.25">
      <c r="B150" s="28"/>
    </row>
    <row r="151" spans="2:2" x14ac:dyDescent="0.25">
      <c r="B151" s="28"/>
    </row>
    <row r="152" spans="2:2" x14ac:dyDescent="0.25">
      <c r="B152" s="28"/>
    </row>
    <row r="153" spans="2:2" x14ac:dyDescent="0.25">
      <c r="B153" s="28"/>
    </row>
    <row r="154" spans="2:2" x14ac:dyDescent="0.25">
      <c r="B154" s="28"/>
    </row>
    <row r="155" spans="2:2" x14ac:dyDescent="0.25">
      <c r="B155" s="28"/>
    </row>
    <row r="156" spans="2:2" x14ac:dyDescent="0.25">
      <c r="B156" s="28"/>
    </row>
    <row r="157" spans="2:2" x14ac:dyDescent="0.25">
      <c r="B157" s="28"/>
    </row>
    <row r="158" spans="2:2" x14ac:dyDescent="0.25">
      <c r="B158" s="28"/>
    </row>
    <row r="159" spans="2:2" x14ac:dyDescent="0.25">
      <c r="B159" s="28"/>
    </row>
    <row r="160" spans="2:2" x14ac:dyDescent="0.25">
      <c r="B160" s="28"/>
    </row>
    <row r="161" spans="2:2" x14ac:dyDescent="0.25">
      <c r="B161" s="28"/>
    </row>
    <row r="162" spans="2:2" x14ac:dyDescent="0.25">
      <c r="B162" s="28"/>
    </row>
    <row r="163" spans="2:2" x14ac:dyDescent="0.25">
      <c r="B163" s="28"/>
    </row>
    <row r="164" spans="2:2" x14ac:dyDescent="0.25">
      <c r="B164" s="28"/>
    </row>
    <row r="165" spans="2:2" x14ac:dyDescent="0.25">
      <c r="B165" s="28"/>
    </row>
    <row r="166" spans="2:2" x14ac:dyDescent="0.25">
      <c r="B166" s="28"/>
    </row>
    <row r="167" spans="2:2" x14ac:dyDescent="0.25">
      <c r="B167" s="28"/>
    </row>
    <row r="168" spans="2:2" x14ac:dyDescent="0.25">
      <c r="B168" s="28"/>
    </row>
    <row r="169" spans="2:2" x14ac:dyDescent="0.25">
      <c r="B169" s="28"/>
    </row>
    <row r="170" spans="2:2" x14ac:dyDescent="0.25">
      <c r="B170" s="28"/>
    </row>
    <row r="171" spans="2:2" x14ac:dyDescent="0.25">
      <c r="B171" s="28"/>
    </row>
    <row r="172" spans="2:2" x14ac:dyDescent="0.25">
      <c r="B172" s="28"/>
    </row>
    <row r="173" spans="2:2" x14ac:dyDescent="0.25">
      <c r="B173" s="28"/>
    </row>
    <row r="174" spans="2:2" x14ac:dyDescent="0.25">
      <c r="B174" s="28"/>
    </row>
    <row r="175" spans="2:2" x14ac:dyDescent="0.25">
      <c r="B175" s="28"/>
    </row>
    <row r="176" spans="2:2" x14ac:dyDescent="0.25">
      <c r="B176" s="28"/>
    </row>
    <row r="177" spans="2:2" x14ac:dyDescent="0.25">
      <c r="B177" s="28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  <row r="205" spans="2:2" x14ac:dyDescent="0.25">
      <c r="B205" s="28"/>
    </row>
    <row r="206" spans="2:2" x14ac:dyDescent="0.25">
      <c r="B206" s="28"/>
    </row>
    <row r="207" spans="2:2" x14ac:dyDescent="0.25">
      <c r="B207" s="28"/>
    </row>
    <row r="208" spans="2:2" x14ac:dyDescent="0.25">
      <c r="B208" s="28"/>
    </row>
    <row r="209" spans="2:2" x14ac:dyDescent="0.25">
      <c r="B209" s="28"/>
    </row>
    <row r="210" spans="2:2" x14ac:dyDescent="0.25">
      <c r="B210" s="28"/>
    </row>
    <row r="211" spans="2:2" x14ac:dyDescent="0.25">
      <c r="B211" s="28"/>
    </row>
    <row r="212" spans="2:2" x14ac:dyDescent="0.25">
      <c r="B212" s="28"/>
    </row>
    <row r="213" spans="2:2" x14ac:dyDescent="0.25">
      <c r="B213" s="28"/>
    </row>
    <row r="214" spans="2:2" x14ac:dyDescent="0.25">
      <c r="B214" s="28"/>
    </row>
    <row r="215" spans="2:2" x14ac:dyDescent="0.25">
      <c r="B215" s="28"/>
    </row>
    <row r="216" spans="2:2" x14ac:dyDescent="0.25">
      <c r="B216" s="28"/>
    </row>
    <row r="217" spans="2:2" x14ac:dyDescent="0.25">
      <c r="B217" s="28"/>
    </row>
    <row r="218" spans="2:2" x14ac:dyDescent="0.25">
      <c r="B218" s="28"/>
    </row>
    <row r="219" spans="2:2" x14ac:dyDescent="0.25">
      <c r="B219" s="28"/>
    </row>
    <row r="220" spans="2:2" x14ac:dyDescent="0.25">
      <c r="B220" s="28"/>
    </row>
    <row r="221" spans="2:2" x14ac:dyDescent="0.25">
      <c r="B221" s="28"/>
    </row>
    <row r="222" spans="2:2" x14ac:dyDescent="0.25">
      <c r="B222" s="28"/>
    </row>
    <row r="223" spans="2:2" x14ac:dyDescent="0.25">
      <c r="B223" s="28"/>
    </row>
    <row r="224" spans="2:2" x14ac:dyDescent="0.25">
      <c r="B224" s="28"/>
    </row>
    <row r="225" spans="2:2" x14ac:dyDescent="0.25">
      <c r="B225" s="28"/>
    </row>
    <row r="226" spans="2:2" x14ac:dyDescent="0.25">
      <c r="B226" s="28"/>
    </row>
    <row r="227" spans="2:2" x14ac:dyDescent="0.25">
      <c r="B227" s="28"/>
    </row>
    <row r="228" spans="2:2" x14ac:dyDescent="0.25">
      <c r="B228" s="28"/>
    </row>
    <row r="229" spans="2:2" x14ac:dyDescent="0.25">
      <c r="B229" s="28"/>
    </row>
    <row r="230" spans="2:2" x14ac:dyDescent="0.25">
      <c r="B230" s="28"/>
    </row>
    <row r="231" spans="2:2" x14ac:dyDescent="0.25">
      <c r="B231" s="28"/>
    </row>
    <row r="232" spans="2:2" x14ac:dyDescent="0.25">
      <c r="B232" s="28"/>
    </row>
    <row r="233" spans="2:2" x14ac:dyDescent="0.25">
      <c r="B233" s="28"/>
    </row>
    <row r="234" spans="2:2" x14ac:dyDescent="0.25">
      <c r="B234" s="28"/>
    </row>
    <row r="235" spans="2:2" x14ac:dyDescent="0.25">
      <c r="B235" s="28"/>
    </row>
    <row r="236" spans="2:2" x14ac:dyDescent="0.25">
      <c r="B236" s="28"/>
    </row>
    <row r="237" spans="2:2" x14ac:dyDescent="0.25">
      <c r="B237" s="28"/>
    </row>
    <row r="238" spans="2:2" x14ac:dyDescent="0.25">
      <c r="B238" s="28"/>
    </row>
    <row r="239" spans="2:2" x14ac:dyDescent="0.25">
      <c r="B239" s="28"/>
    </row>
    <row r="240" spans="2:2" x14ac:dyDescent="0.25">
      <c r="B240" s="28"/>
    </row>
    <row r="241" spans="2:2" x14ac:dyDescent="0.25">
      <c r="B241" s="28"/>
    </row>
    <row r="242" spans="2:2" x14ac:dyDescent="0.25">
      <c r="B242" s="28"/>
    </row>
    <row r="243" spans="2:2" x14ac:dyDescent="0.25">
      <c r="B243" s="28"/>
    </row>
    <row r="244" spans="2:2" x14ac:dyDescent="0.25">
      <c r="B244" s="28"/>
    </row>
    <row r="245" spans="2:2" x14ac:dyDescent="0.25">
      <c r="B245" s="28"/>
    </row>
    <row r="246" spans="2:2" x14ac:dyDescent="0.25">
      <c r="B246" s="28"/>
    </row>
    <row r="247" spans="2:2" x14ac:dyDescent="0.25">
      <c r="B247" s="28"/>
    </row>
    <row r="248" spans="2:2" x14ac:dyDescent="0.25">
      <c r="B248" s="28"/>
    </row>
    <row r="249" spans="2:2" x14ac:dyDescent="0.25">
      <c r="B249" s="28"/>
    </row>
    <row r="250" spans="2:2" x14ac:dyDescent="0.25">
      <c r="B250" s="28"/>
    </row>
    <row r="251" spans="2:2" x14ac:dyDescent="0.25">
      <c r="B251" s="28"/>
    </row>
    <row r="252" spans="2:2" x14ac:dyDescent="0.25">
      <c r="B252" s="28"/>
    </row>
    <row r="253" spans="2:2" x14ac:dyDescent="0.25">
      <c r="B253" s="28"/>
    </row>
    <row r="254" spans="2:2" x14ac:dyDescent="0.25">
      <c r="B254" s="28"/>
    </row>
    <row r="255" spans="2:2" x14ac:dyDescent="0.25">
      <c r="B255" s="28"/>
    </row>
  </sheetData>
  <mergeCells count="1">
    <mergeCell ref="D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16"/>
  <sheetViews>
    <sheetView workbookViewId="0">
      <selection activeCell="C16" sqref="C16:G16"/>
    </sheetView>
  </sheetViews>
  <sheetFormatPr defaultColWidth="9.109375" defaultRowHeight="13.8" x14ac:dyDescent="0.25"/>
  <cols>
    <col min="1" max="1" width="27.33203125" style="34" bestFit="1" customWidth="1"/>
    <col min="2" max="4" width="9.109375" style="35"/>
    <col min="5" max="5" width="9.109375" style="43"/>
    <col min="6" max="7" width="9.109375" style="35"/>
    <col min="8" max="8" width="9.109375" style="43"/>
    <col min="9" max="9" width="9.109375" style="35"/>
    <col min="10" max="10" width="9.109375" style="43"/>
    <col min="11" max="16384" width="9.109375" style="35"/>
  </cols>
  <sheetData>
    <row r="1" spans="1:10" s="36" customFormat="1" x14ac:dyDescent="0.25">
      <c r="A1" s="34"/>
      <c r="B1" s="135" t="s">
        <v>366</v>
      </c>
      <c r="C1" s="135"/>
      <c r="D1" s="135"/>
      <c r="E1" s="135"/>
      <c r="F1" s="135"/>
      <c r="G1" s="135"/>
      <c r="H1" s="135"/>
      <c r="I1" s="135"/>
      <c r="J1" s="42"/>
    </row>
    <row r="2" spans="1:10" s="36" customFormat="1" ht="28.5" customHeight="1" x14ac:dyDescent="0.25">
      <c r="A2" s="31"/>
      <c r="B2" s="37"/>
      <c r="C2" s="37"/>
      <c r="D2" s="37"/>
      <c r="E2" s="51"/>
      <c r="F2" s="37"/>
      <c r="G2" s="37"/>
      <c r="H2" s="51"/>
      <c r="I2" s="37"/>
      <c r="J2" s="42"/>
    </row>
    <row r="4" spans="1:10" x14ac:dyDescent="0.25">
      <c r="A4" s="38"/>
    </row>
    <row r="5" spans="1:10" x14ac:dyDescent="0.25">
      <c r="A5" s="38"/>
    </row>
    <row r="6" spans="1:10" x14ac:dyDescent="0.25">
      <c r="A6" s="38"/>
    </row>
    <row r="20" spans="1:1" x14ac:dyDescent="0.25">
      <c r="A20" s="38"/>
    </row>
    <row r="25" spans="1:1" x14ac:dyDescent="0.25">
      <c r="A25" s="38"/>
    </row>
    <row r="28" spans="1:1" x14ac:dyDescent="0.25">
      <c r="A28" s="38"/>
    </row>
    <row r="42" spans="1:1" x14ac:dyDescent="0.25">
      <c r="A42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3" spans="1:1" x14ac:dyDescent="0.25">
      <c r="A53" s="38"/>
    </row>
    <row r="55" spans="1:1" x14ac:dyDescent="0.25">
      <c r="A55" s="38"/>
    </row>
    <row r="58" spans="1:1" x14ac:dyDescent="0.25">
      <c r="A58" s="38"/>
    </row>
    <row r="60" spans="1:1" x14ac:dyDescent="0.25">
      <c r="A60" s="38"/>
    </row>
    <row r="62" spans="1:1" x14ac:dyDescent="0.25">
      <c r="A62" s="38"/>
    </row>
    <row r="63" spans="1:1" x14ac:dyDescent="0.25">
      <c r="A63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70" spans="1:1" x14ac:dyDescent="0.25">
      <c r="A70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6" spans="1:1" x14ac:dyDescent="0.25">
      <c r="A76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2" spans="1:1" x14ac:dyDescent="0.25">
      <c r="A82" s="38"/>
    </row>
    <row r="84" spans="1:1" x14ac:dyDescent="0.25">
      <c r="A84" s="38"/>
    </row>
    <row r="86" spans="1:1" x14ac:dyDescent="0.25">
      <c r="A86" s="38"/>
    </row>
    <row r="88" spans="1:1" x14ac:dyDescent="0.25">
      <c r="A88" s="38"/>
    </row>
    <row r="89" spans="1:1" x14ac:dyDescent="0.25">
      <c r="A89" s="38"/>
    </row>
    <row r="91" spans="1:1" x14ac:dyDescent="0.25">
      <c r="A91" s="38"/>
    </row>
    <row r="93" spans="1:1" x14ac:dyDescent="0.25">
      <c r="A93" s="38"/>
    </row>
    <row r="95" spans="1:1" x14ac:dyDescent="0.25">
      <c r="A95" s="38"/>
    </row>
    <row r="96" spans="1:1" x14ac:dyDescent="0.25">
      <c r="A96" s="38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  <row r="101" spans="1:1" x14ac:dyDescent="0.25">
      <c r="A101" s="38"/>
    </row>
    <row r="103" spans="1:1" x14ac:dyDescent="0.25">
      <c r="A103" s="38"/>
    </row>
    <row r="104" spans="1:1" x14ac:dyDescent="0.25">
      <c r="A104" s="38"/>
    </row>
    <row r="105" spans="1:1" x14ac:dyDescent="0.25">
      <c r="A105" s="38"/>
    </row>
    <row r="108" spans="1:1" x14ac:dyDescent="0.25">
      <c r="A108" s="38"/>
    </row>
    <row r="111" spans="1:1" x14ac:dyDescent="0.25">
      <c r="A111" s="38"/>
    </row>
    <row r="112" spans="1:1" x14ac:dyDescent="0.25">
      <c r="A112" s="38"/>
    </row>
    <row r="113" spans="1:1" x14ac:dyDescent="0.25">
      <c r="A113" s="38"/>
    </row>
    <row r="114" spans="1:1" x14ac:dyDescent="0.25">
      <c r="A114" s="38"/>
    </row>
    <row r="115" spans="1:1" x14ac:dyDescent="0.25">
      <c r="A115" s="38"/>
    </row>
    <row r="116" spans="1:1" x14ac:dyDescent="0.25">
      <c r="A116" s="38"/>
    </row>
    <row r="117" spans="1:1" x14ac:dyDescent="0.25">
      <c r="A117" s="38"/>
    </row>
    <row r="118" spans="1:1" x14ac:dyDescent="0.25">
      <c r="A118" s="38"/>
    </row>
    <row r="119" spans="1:1" x14ac:dyDescent="0.25">
      <c r="A119" s="38"/>
    </row>
    <row r="120" spans="1:1" x14ac:dyDescent="0.25">
      <c r="A120" s="38"/>
    </row>
    <row r="121" spans="1:1" x14ac:dyDescent="0.25">
      <c r="A121" s="38"/>
    </row>
    <row r="123" spans="1:1" x14ac:dyDescent="0.25">
      <c r="A123" s="38"/>
    </row>
    <row r="124" spans="1:1" x14ac:dyDescent="0.25">
      <c r="A124" s="38"/>
    </row>
    <row r="125" spans="1:1" x14ac:dyDescent="0.25">
      <c r="A125" s="38"/>
    </row>
    <row r="126" spans="1:1" x14ac:dyDescent="0.25">
      <c r="A126" s="38"/>
    </row>
    <row r="127" spans="1:1" x14ac:dyDescent="0.25">
      <c r="A127" s="38"/>
    </row>
    <row r="128" spans="1:1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8"/>
    </row>
    <row r="132" spans="1:1" x14ac:dyDescent="0.25">
      <c r="A132" s="38"/>
    </row>
    <row r="133" spans="1:1" x14ac:dyDescent="0.25">
      <c r="A133" s="38"/>
    </row>
    <row r="134" spans="1:1" x14ac:dyDescent="0.25">
      <c r="A134" s="38"/>
    </row>
    <row r="135" spans="1:1" x14ac:dyDescent="0.25">
      <c r="A135" s="38"/>
    </row>
    <row r="136" spans="1:1" x14ac:dyDescent="0.25">
      <c r="A136" s="38"/>
    </row>
    <row r="137" spans="1:1" x14ac:dyDescent="0.25">
      <c r="A137" s="38"/>
    </row>
    <row r="138" spans="1:1" x14ac:dyDescent="0.25">
      <c r="A138" s="38"/>
    </row>
    <row r="139" spans="1:1" x14ac:dyDescent="0.25">
      <c r="A139" s="38"/>
    </row>
    <row r="140" spans="1:1" x14ac:dyDescent="0.25">
      <c r="A140" s="38"/>
    </row>
    <row r="141" spans="1:1" x14ac:dyDescent="0.25">
      <c r="A141" s="38"/>
    </row>
    <row r="142" spans="1:1" x14ac:dyDescent="0.25">
      <c r="A142" s="38"/>
    </row>
    <row r="143" spans="1:1" x14ac:dyDescent="0.25">
      <c r="A143" s="38"/>
    </row>
    <row r="159" spans="1:1" x14ac:dyDescent="0.25">
      <c r="A159" s="38"/>
    </row>
    <row r="160" spans="1:1" x14ac:dyDescent="0.25">
      <c r="A160" s="38"/>
    </row>
    <row r="161" spans="1:1" x14ac:dyDescent="0.25">
      <c r="A161" s="38"/>
    </row>
    <row r="162" spans="1:1" x14ac:dyDescent="0.25">
      <c r="A162" s="38"/>
    </row>
    <row r="163" spans="1:1" x14ac:dyDescent="0.25">
      <c r="A163" s="38"/>
    </row>
    <row r="164" spans="1:1" x14ac:dyDescent="0.25">
      <c r="A164" s="38"/>
    </row>
    <row r="165" spans="1:1" x14ac:dyDescent="0.25">
      <c r="A165" s="38"/>
    </row>
    <row r="166" spans="1:1" x14ac:dyDescent="0.25">
      <c r="A166" s="38"/>
    </row>
    <row r="167" spans="1:1" x14ac:dyDescent="0.25">
      <c r="A167" s="38"/>
    </row>
    <row r="183" spans="1:1" x14ac:dyDescent="0.25">
      <c r="A183" s="38"/>
    </row>
    <row r="184" spans="1:1" x14ac:dyDescent="0.25">
      <c r="A184" s="38"/>
    </row>
    <row r="186" spans="1:1" x14ac:dyDescent="0.25">
      <c r="A186" s="38"/>
    </row>
    <row r="188" spans="1:1" x14ac:dyDescent="0.25">
      <c r="A188" s="38"/>
    </row>
    <row r="189" spans="1:1" x14ac:dyDescent="0.25">
      <c r="A189" s="38"/>
    </row>
    <row r="190" spans="1:1" x14ac:dyDescent="0.25">
      <c r="A190" s="38"/>
    </row>
    <row r="192" spans="1:1" x14ac:dyDescent="0.25">
      <c r="A192" s="38"/>
    </row>
    <row r="194" spans="1:1" x14ac:dyDescent="0.25">
      <c r="A194" s="38"/>
    </row>
    <row r="195" spans="1:1" x14ac:dyDescent="0.25">
      <c r="A195" s="38"/>
    </row>
    <row r="196" spans="1:1" x14ac:dyDescent="0.25">
      <c r="A196" s="38"/>
    </row>
    <row r="197" spans="1:1" x14ac:dyDescent="0.25">
      <c r="A197" s="38"/>
    </row>
    <row r="198" spans="1:1" x14ac:dyDescent="0.25">
      <c r="A198" s="38"/>
    </row>
    <row r="199" spans="1:1" x14ac:dyDescent="0.25">
      <c r="A199" s="38"/>
    </row>
    <row r="200" spans="1:1" x14ac:dyDescent="0.25">
      <c r="A200" s="38"/>
    </row>
    <row r="203" spans="1:1" x14ac:dyDescent="0.25">
      <c r="A203" s="38"/>
    </row>
    <row r="204" spans="1:1" x14ac:dyDescent="0.25">
      <c r="A204" s="38"/>
    </row>
    <row r="219" spans="1:1" x14ac:dyDescent="0.25">
      <c r="A219" s="38"/>
    </row>
    <row r="222" spans="1:1" x14ac:dyDescent="0.25">
      <c r="A222" s="38"/>
    </row>
    <row r="223" spans="1:1" x14ac:dyDescent="0.25">
      <c r="A223" s="38"/>
    </row>
    <row r="225" spans="1:1" x14ac:dyDescent="0.25">
      <c r="A225" s="38"/>
    </row>
    <row r="226" spans="1:1" x14ac:dyDescent="0.25">
      <c r="A226" s="38"/>
    </row>
    <row r="231" spans="1:1" x14ac:dyDescent="0.25">
      <c r="A231" s="38"/>
    </row>
    <row r="232" spans="1:1" x14ac:dyDescent="0.25">
      <c r="A232" s="38"/>
    </row>
    <row r="233" spans="1:1" x14ac:dyDescent="0.25">
      <c r="A233" s="38"/>
    </row>
    <row r="234" spans="1:1" x14ac:dyDescent="0.25">
      <c r="A234" s="38"/>
    </row>
    <row r="235" spans="1:1" x14ac:dyDescent="0.25">
      <c r="A235" s="38"/>
    </row>
    <row r="241" spans="1:1" x14ac:dyDescent="0.25">
      <c r="A241" s="38"/>
    </row>
    <row r="242" spans="1:1" x14ac:dyDescent="0.25">
      <c r="A242" s="38"/>
    </row>
    <row r="243" spans="1:1" x14ac:dyDescent="0.25">
      <c r="A243" s="38"/>
    </row>
    <row r="244" spans="1:1" x14ac:dyDescent="0.25">
      <c r="A244" s="38"/>
    </row>
    <row r="245" spans="1:1" x14ac:dyDescent="0.25">
      <c r="A245" s="38"/>
    </row>
    <row r="246" spans="1:1" x14ac:dyDescent="0.25">
      <c r="A246" s="38"/>
    </row>
    <row r="247" spans="1:1" x14ac:dyDescent="0.25">
      <c r="A247" s="38"/>
    </row>
    <row r="248" spans="1:1" x14ac:dyDescent="0.25">
      <c r="A248" s="38"/>
    </row>
    <row r="249" spans="1:1" x14ac:dyDescent="0.25">
      <c r="A249" s="38"/>
    </row>
    <row r="250" spans="1:1" x14ac:dyDescent="0.25">
      <c r="A250" s="38"/>
    </row>
    <row r="251" spans="1:1" x14ac:dyDescent="0.25">
      <c r="A251" s="38"/>
    </row>
    <row r="257" spans="1:1" x14ac:dyDescent="0.25">
      <c r="A257" s="38"/>
    </row>
    <row r="258" spans="1:1" x14ac:dyDescent="0.25">
      <c r="A258" s="38"/>
    </row>
    <row r="259" spans="1:1" x14ac:dyDescent="0.25">
      <c r="A259" s="38"/>
    </row>
    <row r="260" spans="1:1" x14ac:dyDescent="0.25">
      <c r="A260" s="38"/>
    </row>
    <row r="261" spans="1:1" x14ac:dyDescent="0.25">
      <c r="A261" s="38"/>
    </row>
    <row r="262" spans="1:1" x14ac:dyDescent="0.25">
      <c r="A262" s="38"/>
    </row>
    <row r="263" spans="1:1" x14ac:dyDescent="0.25">
      <c r="A263" s="38"/>
    </row>
    <row r="264" spans="1:1" x14ac:dyDescent="0.25">
      <c r="A264" s="38"/>
    </row>
    <row r="265" spans="1:1" x14ac:dyDescent="0.25">
      <c r="A265" s="38"/>
    </row>
    <row r="266" spans="1:1" x14ac:dyDescent="0.25">
      <c r="A266" s="38"/>
    </row>
    <row r="267" spans="1:1" x14ac:dyDescent="0.25">
      <c r="A267" s="38"/>
    </row>
    <row r="273" spans="1:1" x14ac:dyDescent="0.25">
      <c r="A273" s="38"/>
    </row>
    <row r="274" spans="1:1" x14ac:dyDescent="0.25">
      <c r="A274" s="38"/>
    </row>
    <row r="275" spans="1:1" x14ac:dyDescent="0.25">
      <c r="A275" s="38"/>
    </row>
    <row r="276" spans="1:1" x14ac:dyDescent="0.25">
      <c r="A276" s="38"/>
    </row>
    <row r="277" spans="1:1" x14ac:dyDescent="0.25">
      <c r="A277" s="38"/>
    </row>
    <row r="278" spans="1:1" x14ac:dyDescent="0.25">
      <c r="A278" s="38"/>
    </row>
    <row r="279" spans="1:1" x14ac:dyDescent="0.25">
      <c r="A279" s="38"/>
    </row>
    <row r="280" spans="1:1" x14ac:dyDescent="0.25">
      <c r="A280" s="38"/>
    </row>
    <row r="281" spans="1:1" x14ac:dyDescent="0.25">
      <c r="A281" s="38"/>
    </row>
    <row r="282" spans="1:1" x14ac:dyDescent="0.25">
      <c r="A282" s="38"/>
    </row>
    <row r="283" spans="1:1" x14ac:dyDescent="0.25">
      <c r="A283" s="38"/>
    </row>
    <row r="289" spans="1:1" x14ac:dyDescent="0.25">
      <c r="A289" s="38"/>
    </row>
    <row r="290" spans="1:1" x14ac:dyDescent="0.25">
      <c r="A290" s="38"/>
    </row>
    <row r="291" spans="1:1" x14ac:dyDescent="0.25">
      <c r="A291" s="38"/>
    </row>
    <row r="292" spans="1:1" x14ac:dyDescent="0.25">
      <c r="A292" s="38"/>
    </row>
    <row r="293" spans="1:1" x14ac:dyDescent="0.25">
      <c r="A293" s="38"/>
    </row>
    <row r="294" spans="1:1" x14ac:dyDescent="0.25">
      <c r="A294" s="38"/>
    </row>
    <row r="295" spans="1:1" x14ac:dyDescent="0.25">
      <c r="A295" s="38"/>
    </row>
    <row r="296" spans="1:1" x14ac:dyDescent="0.25">
      <c r="A296" s="38"/>
    </row>
    <row r="297" spans="1:1" x14ac:dyDescent="0.25">
      <c r="A297" s="38"/>
    </row>
    <row r="298" spans="1:1" x14ac:dyDescent="0.25">
      <c r="A298" s="38"/>
    </row>
    <row r="299" spans="1:1" x14ac:dyDescent="0.25">
      <c r="A299" s="38"/>
    </row>
    <row r="305" spans="1:1" x14ac:dyDescent="0.25">
      <c r="A305" s="38"/>
    </row>
    <row r="306" spans="1:1" x14ac:dyDescent="0.25">
      <c r="A306" s="38"/>
    </row>
    <row r="307" spans="1:1" x14ac:dyDescent="0.25">
      <c r="A307" s="38"/>
    </row>
    <row r="308" spans="1:1" x14ac:dyDescent="0.25">
      <c r="A308" s="38"/>
    </row>
    <row r="309" spans="1:1" x14ac:dyDescent="0.25">
      <c r="A309" s="38"/>
    </row>
    <row r="310" spans="1:1" x14ac:dyDescent="0.25">
      <c r="A310" s="38"/>
    </row>
    <row r="311" spans="1:1" x14ac:dyDescent="0.25">
      <c r="A311" s="38"/>
    </row>
    <row r="312" spans="1:1" x14ac:dyDescent="0.25">
      <c r="A312" s="38"/>
    </row>
    <row r="313" spans="1:1" x14ac:dyDescent="0.25">
      <c r="A313" s="38"/>
    </row>
    <row r="315" spans="1:1" x14ac:dyDescent="0.25">
      <c r="A315" s="38"/>
    </row>
    <row r="316" spans="1:1" x14ac:dyDescent="0.25">
      <c r="A316" s="38"/>
    </row>
  </sheetData>
  <sortState ref="A3:A321">
    <sortCondition ref="A7"/>
  </sortState>
  <mergeCells count="1">
    <mergeCell ref="B1:I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"/>
  <sheetViews>
    <sheetView workbookViewId="0">
      <selection activeCell="G4" sqref="G4"/>
    </sheetView>
  </sheetViews>
  <sheetFormatPr defaultRowHeight="14.4" x14ac:dyDescent="0.3"/>
  <cols>
    <col min="1" max="1" width="26.88671875" customWidth="1"/>
    <col min="2" max="2" width="29.6640625" customWidth="1"/>
    <col min="3" max="3" width="20.5546875" customWidth="1"/>
  </cols>
  <sheetData>
    <row r="1" spans="1:7" x14ac:dyDescent="0.3">
      <c r="A1" t="s">
        <v>373</v>
      </c>
      <c r="B1" t="s">
        <v>374</v>
      </c>
      <c r="C1" t="s">
        <v>375</v>
      </c>
      <c r="G1" s="65" t="s">
        <v>416</v>
      </c>
    </row>
    <row r="2" spans="1:7" x14ac:dyDescent="0.3">
      <c r="A2">
        <f>IF(ISNUMBER(SEARCH("-",B3)),IF(ISNUMBER(SEARCH("(",B3)),IF(ISNUMBER(SEARCH("/",B3)),CONCATENATE(MID(B3,1,IF(ISNUMBER(SEARCH(" ",B3)),FIND(" ",B3)-1,FIND("(",B3)-1))," ",MID(B3,IF(ISNUMBER(SEARCH("-",B3)),FIND("-",B3)-1),2),SUM(MID(B3,FIND("(",B3)+3,(FIND(":",B3)-(FIND("-",B3)+1))),MID(B3,FIND("/",B3)+1,(FIND(":",B3,FIND("/",B3))-FIND("/",B3)-1))),":",SUM(MID(B3,FIND(":",B3)+1,FIND("/",B3)-(FIND(":",B3)+1)),MID(B3,FIND(":",B3,FIND("/",B3))+1,FIND(")",B3)-FIND(":",B3,FIND("/",B3))-1))," ",MID(B3,(FIND(")",B3)+1),100)),CONCATENATE(MID(B3,1,IF(ISNUMBER(SEARCH(" ",B3)),FIND(" ",B3)-1,FIND("(",B3)-1))," ",MID(B3,IF(ISNUMBER(SEARCH("-",B3)),FIND("-",B3)-1),2),SUM(MID(B3,FIND("(",B3)+3,(FIND(":",B3)-(FIND("-",B3)+1))),MID(B3,FIND("_",B3)+1,(FIND(":",B3,FIND("_",B3))-FIND("_",B3)-1))),":",SUM(MID(B3,FIND(":",B3)+1,FIND("_",B3)-(FIND(":",B3)+1)),MID(B3,FIND(":",B3,FIND("_",B3))+1,FIND(")",B3)-FIND(":",B3,FIND("_",B3))-1))," ",MID(B3,(FIND(")",B3)+1),100))),B3),IF(ISNUMBER(SEARCH("(",B3)),IF(ISNUMBER(SEARCH("/",B3)),CONCATENATE(MID(B3,1,IF(ISNUMBER(SEARCH(" ",B3)),FIND(" ",B3)-1,FIND("(",B3)-1))," ",(SUM(MID(B3,FIND("(",B3)+1,FIND(":",B3)-FIND("(",B3)-1),MID(B3,FIND("/",B3)+1,FIND(":",B3,FIND("/",B3))-FIND("/",B3)-1))),":",SUM(MID(B3,FIND(":",B3)+1,FIND("/",B3)-FIND(":",B3)-1),MID(B3,FIND(":",B3,FIND("/",B3))+1,FIND(")",B3)-FIND(":",B3,FIND("/",B3))-1)),MID(B3,(FIND(")",B3)+1),100)),CONCATENATE(MID(B3,1,IF(ISNUMBER(SEARCH(" ",B3)),FIND(" ",B3)-1,FIND("(",B3)-1))," ",(SUM(MID(B3,FIND("(",B3)+1,FIND(":",B3)-FIND("(",B3)-1),MID(B3,FIND("_",B3)+1,FIND(":",B3,FIND("_",B3))-FIND("_",B3)-1))),":",SUM(MID(B3,FIND(":",B3)+1,FIND("_",B3)-FIND(":",B3)-1),MID(B3,FIND(":",B3,FIND("_",B3))+1,FIND(")",B3)-FIND(":",B3,FIND("_",B3))-1)),MID(B3,(FIND(")",B3)+1),100))),B3))</f>
        <v>0</v>
      </c>
      <c r="B2">
        <f>IF(ISNUMBER(SEARCH("-",B3)),IF(ISNUMBER(SEARCH("(",B3)),IF(ISNUMBER(SEARCH("/",B3)),CONCATENATE(MID(B3,1,IF(ISNUMBER(SEARCH(" ",B3)),FIND(" ",B3)-1,FIND("(",B3)-1))," ",MID(B3,4,2),(SUM(MID(B3,FIND("(",B3)+3,FIND(":",B3)-FIND("-",B3)-1),MID(B3,FIND("/",B3)+1,FIND(":",B3,FIND("/",B3))-FIND("/",B3)-1),MID(B3,FIND("/",B3,FIND("/",B3)+1)+1,FIND(":",B3,FIND("/",B3,FIND("/",B3)+1))-FIND("/",B3,FIND("/",B3)+1)-1))),":",SUM(MID(B3,FIND(":",B3)+1,FIND("/",B3)-FIND(":",B3)-1),MID(B3,FIND(":",B3,FIND("/",B3))+1,(FIND("/",B3,FIND("/",B3)+1)-FIND(":",B3,FIND("/",B3))-1)),VALUE(MID(B3,FIND(":",B3,FIND("/",B3,FIND("/",B3)+1))+1,FIND(")",B3)-FIND(":",B3,FIND("/",B3,FIND("/",B3)+1))-1))),MID(B3,(FIND(")",B3)+1),100)),CONCATENATE(MID(B3,1,IF(ISNUMBER(SEARCH(" ",B3)),FIND(" ",B3)-1,FIND("(",B3)-1))," ",MID(B3,4,2),(SUM(MID(B3,FIND("(",B3)+3,FIND(":",B3)-FIND("-",B3)-1),MID(B3,FIND("_",B3)+1,FIND(":",B3,FIND("_",B3))-FIND("_",B3)-1),MID(B3,FIND("_",B3,FIND("_",B3)+1)+1,FIND(":",B3,FIND("_",B3,FIND("_",B3)+1))-FIND("_",B3,FIND("_",B3)+1)-1))),":",SUM(MID(B3,FIND(":",B3)+1,FIND("_",B3)-FIND(":",B3)-1),MID(B3,FIND(":",B3,FIND("_",B3))+1,(FIND("_",B3,FIND("_",B3)+1)-FIND(":",B3,FIND("_",B3))-1)),VALUE(MID(B3,FIND(":",B3,FIND("_",B3,FIND("_",B3)+1))+1,FIND(")",B3)-FIND(":",B3,FIND("_",B3,FIND("_",B3)+1))-1)))," ",MID(B3,(FIND(")",B3)+1),100))),B3),IF(ISNUMBER(SEARCH("(",B3)),IF(ISNUMBER(SEARCH("/",B3)),CONCATENATE(MID(B3,1,IF(ISNUMBER(SEARCH(" ",B3)),FIND(" ",B3)-1,FIND("(",B3)-1))," ",(SUM(MID(B3,FIND("(",B3)+1,FIND(":",B3)-FIND("(",B3)-1),MID(B3,FIND("/",B3)+1,FIND(":",B3,FIND("/",B3))-FIND("/",B3)-1),MID(B3,FIND("/",B3,FIND("/",B3)+1)+1,FIND(":",B3,FIND("/",B3,FIND("/",B3)+1))-FIND("/",B3,FIND("/",B3)+1)-1))),":",SUM(MID(B3,FIND(":",B3)+1,FIND("/",B3)-FIND(":",B3)-1),MID(B3,FIND(":",B3,FIND("/",B3))+1,(FIND("/",B3,FIND("/",B3)+1)-FIND(":",B3,FIND("/",B3))-1)),VALUE(MID(B3,FIND(":",B3,FIND("/",B3,FIND("/",B3)+1))+1,FIND(")",B3)-FIND(":",B3,FIND("/",B3,FIND("/",B3)+1))-1))),MID(B3,(FIND(")",B3)+1),100)),CONCATENATE(MID(B3,1,IF(ISNUMBER(SEARCH(" ",B3)),FIND(" ",B3)-1,FIND("(",B3)-1))," ",(SUM(MID(B3,FIND("(",B3)+1,FIND(":",B3)-FIND("(",B3)-1),MID(B3,FIND("_",B3)+1,FIND(":",B3,FIND("_",B3))-FIND("_",B3)-1),MID(B3,FIND("_",B3,FIND("_",B3)+1)+1,FIND(":",B3,FIND("_",B3,FIND("_",B3)+1))-FIND("_",B3,FIND("_",B3)+1)-1))),":",SUM(MID(B3,FIND(":",B3)+1,FIND("_",B3)-FIND(":",B3)-1),MID(B3,FIND(":",B3,FIND("_",B3))+1,(FIND("_",B3,FIND("_",B3)+1)-FIND(":",B3,FIND("_",B3))-1)),VALUE(MID(B3,FIND(":",B3,FIND("_",B3,FIND("_",B3)+1))+1,FIND(")",B3)-FIND(":",B3,FIND("_",B3,FIND("_",B3)+1))-1))),MID(B3,(FIND(")",B3)+1),100))),B3))</f>
        <v>0</v>
      </c>
      <c r="C2" t="e">
        <f>IF(ISNUMBER(SEARCH("(",B3)),IF(ISNUMBER(SEARCH("/",B3)),CONCATENATE(MID(B3,1,IF(ISNUMBER(SEARCH(" ",B3)),FIND(" ",B3)-1,FIND("(",B3)-1))," ","d",(SUM(MID(B3,FIND("(",B3)+2,FIND(":",B3)-FIND("(",B3)-2),MID(B3,FIND("/",B3)+1,FIND(":",B3,FIND("/",B3))-FIND("/",B3)-1))),":",SUM(MID(B3,FIND(":",B3)+1,FIND("/",B3)-FIND(":",B3)-1),MID(B3,FIND(":",B3,FIND("/",B3))+1,FIND(")",B3)-FIND(":",B3,FIND("/",B3))-1)),MID(B3,(FIND(")",B3)+1),100)),CONCATENATE(MID(B3,1,IF(ISNUMBER(SEARCH(" ",B3)),FIND(" ",B3)-1,FIND("(",B3)-1))," ","d",(SUM(MID(B3,FIND("(",B3)+2,FIND(":",B3)-FIND("(",B3)-2),MID(B3,FIND("_",B3)+1,FIND(":",B3,FIND("_",B3))-FIND("_",B3)-1))),":",SUM(MID(B3,FIND(":",B3)+1,FIND("_",B3)-FIND(":",B3)-1),MID(B3,FIND(":",B3,FIND("_",B3))+1,FIND(")",B3)-FIND(":",B3,FIND("_",B3))-1)),MID(B3,(FIND(")",B3)+1),100))),CONCATENATE(MID(B3,1,FIND(" ",B3)-1)," ","d",MID(B3,FIND("d",B3)+1,100)))</f>
        <v>#VALUE!</v>
      </c>
      <c r="D2">
        <f>B3</f>
        <v>0</v>
      </c>
      <c r="G2" s="64" t="s">
        <v>417</v>
      </c>
    </row>
    <row r="3" spans="1:7" x14ac:dyDescent="0.3">
      <c r="G3" s="66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</vt:lpstr>
      <vt:lpstr>Enter Values</vt:lpstr>
      <vt:lpstr>Results</vt:lpstr>
      <vt:lpstr>certlist</vt:lpstr>
      <vt:lpstr>consensus values</vt:lpstr>
      <vt:lpstr>Data Overview</vt:lpstr>
      <vt:lpstr>Summed Data</vt:lpstr>
      <vt:lpstr>Formulas</vt:lpstr>
      <vt:lpstr>plusminus</vt:lpstr>
      <vt:lpstr>table1footnote1</vt:lpstr>
      <vt:lpstr>table1footnote2</vt:lpstr>
    </vt:vector>
  </TitlesOfParts>
  <Company>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Ragland;Candice Z. Ulmer</dc:creator>
  <cp:lastModifiedBy>John Bowden</cp:lastModifiedBy>
  <dcterms:created xsi:type="dcterms:W3CDTF">2015-04-22T13:29:45Z</dcterms:created>
  <dcterms:modified xsi:type="dcterms:W3CDTF">2017-09-10T02:44:05Z</dcterms:modified>
</cp:coreProperties>
</file>